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2" yWindow="432" windowWidth="22680" windowHeight="11304" activeTab="1"/>
  </bookViews>
  <sheets>
    <sheet name="Rekapitulace zakázky" sheetId="1" r:id="rId1"/>
    <sheet name="SO 01 - Oprava GPK" sheetId="2" r:id="rId2"/>
    <sheet name="Pokyny pro vyplnění" sheetId="3" r:id="rId3"/>
  </sheets>
  <definedNames>
    <definedName name="_xlnm._FilterDatabase" localSheetId="1" hidden="1">'SO 01 - Oprava GPK'!$C$81:$K$345</definedName>
    <definedName name="_xlnm.Print_Titles" localSheetId="0">'Rekapitulace zakázky'!$52:$52</definedName>
    <definedName name="_xlnm.Print_Titles" localSheetId="1">'SO 01 - Oprava GPK'!$81:$81</definedName>
    <definedName name="_xlnm.Print_Area" localSheetId="0">'Rekapitulace zakázky'!$D$4:$AO$36,'Rekapitulace zakázky'!$C$42:$AQ$56</definedName>
    <definedName name="_xlnm.Print_Area" localSheetId="1">'SO 01 - Oprava GPK'!$C$4:$J$39,'SO 01 - Oprava GPK'!$C$45:$J$63,'SO 01 - Oprava GPK'!$C$69:$K$345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T217" i="2"/>
  <c r="R218" i="2"/>
  <c r="R217" i="2"/>
  <c r="P218" i="2"/>
  <c r="P217" i="2"/>
  <c r="BK218" i="2"/>
  <c r="BK217" i="2"/>
  <c r="J217" i="2" s="1"/>
  <c r="J62" i="2" s="1"/>
  <c r="J218" i="2"/>
  <c r="BE218" i="2" s="1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F37" i="2"/>
  <c r="BD55" i="1" s="1"/>
  <c r="BD54" i="1" s="1"/>
  <c r="W33" i="1" s="1"/>
  <c r="BH85" i="2"/>
  <c r="F36" i="2" s="1"/>
  <c r="BC55" i="1" s="1"/>
  <c r="BC54" i="1" s="1"/>
  <c r="BG85" i="2"/>
  <c r="F35" i="2"/>
  <c r="BB55" i="1" s="1"/>
  <c r="BB54" i="1" s="1"/>
  <c r="BF85" i="2"/>
  <c r="F34" i="2" s="1"/>
  <c r="BA55" i="1" s="1"/>
  <c r="BA54" i="1" s="1"/>
  <c r="T85" i="2"/>
  <c r="T84" i="2"/>
  <c r="T83" i="2" s="1"/>
  <c r="T82" i="2" s="1"/>
  <c r="R85" i="2"/>
  <c r="R84" i="2"/>
  <c r="R83" i="2" s="1"/>
  <c r="R82" i="2" s="1"/>
  <c r="P85" i="2"/>
  <c r="P84" i="2"/>
  <c r="P83" i="2" s="1"/>
  <c r="P82" i="2" s="1"/>
  <c r="AU55" i="1" s="1"/>
  <c r="AU54" i="1" s="1"/>
  <c r="BK85" i="2"/>
  <c r="BK84" i="2" s="1"/>
  <c r="J85" i="2"/>
  <c r="BE85" i="2" s="1"/>
  <c r="F76" i="2"/>
  <c r="E74" i="2"/>
  <c r="F52" i="2"/>
  <c r="E50" i="2"/>
  <c r="J24" i="2"/>
  <c r="E24" i="2"/>
  <c r="J79" i="2" s="1"/>
  <c r="J23" i="2"/>
  <c r="J21" i="2"/>
  <c r="E21" i="2"/>
  <c r="J54" i="2" s="1"/>
  <c r="J78" i="2"/>
  <c r="J20" i="2"/>
  <c r="J18" i="2"/>
  <c r="E18" i="2"/>
  <c r="F79" i="2" s="1"/>
  <c r="F55" i="2"/>
  <c r="J17" i="2"/>
  <c r="J15" i="2"/>
  <c r="E15" i="2"/>
  <c r="F78" i="2"/>
  <c r="F54" i="2"/>
  <c r="J14" i="2"/>
  <c r="J12" i="2"/>
  <c r="J76" i="2"/>
  <c r="J52" i="2"/>
  <c r="E7" i="2"/>
  <c r="E72" i="2" s="1"/>
  <c r="E48" i="2"/>
  <c r="AS54" i="1"/>
  <c r="L50" i="1"/>
  <c r="AM50" i="1"/>
  <c r="AM49" i="1"/>
  <c r="L49" i="1"/>
  <c r="AM47" i="1"/>
  <c r="L47" i="1"/>
  <c r="L45" i="1"/>
  <c r="L44" i="1"/>
  <c r="W31" i="1" l="1"/>
  <c r="AX54" i="1"/>
  <c r="W32" i="1"/>
  <c r="AY54" i="1"/>
  <c r="F33" i="2"/>
  <c r="AZ55" i="1" s="1"/>
  <c r="AZ54" i="1" s="1"/>
  <c r="J33" i="2"/>
  <c r="AV55" i="1" s="1"/>
  <c r="AW54" i="1"/>
  <c r="AK30" i="1" s="1"/>
  <c r="W30" i="1"/>
  <c r="J84" i="2"/>
  <c r="J61" i="2" s="1"/>
  <c r="BK83" i="2"/>
  <c r="J34" i="2"/>
  <c r="AW55" i="1" s="1"/>
  <c r="J55" i="2"/>
  <c r="AT55" i="1" l="1"/>
  <c r="BK82" i="2"/>
  <c r="J82" i="2" s="1"/>
  <c r="J83" i="2"/>
  <c r="J60" i="2" s="1"/>
  <c r="W29" i="1"/>
  <c r="AV54" i="1"/>
  <c r="J59" i="2" l="1"/>
  <c r="J30" i="2"/>
  <c r="AT54" i="1"/>
  <c r="AK29" i="1"/>
  <c r="AG55" i="1" l="1"/>
  <c r="J39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<sst xmlns="http://schemas.openxmlformats.org/spreadsheetml/2006/main" count="3195" uniqueCount="863">
  <si>
    <t>Export Komplet</t>
  </si>
  <si>
    <t>VZ</t>
  </si>
  <si>
    <t>2.0</t>
  </si>
  <si>
    <t>ZAMOK</t>
  </si>
  <si>
    <t>False</t>
  </si>
  <si>
    <t>{1cb0bc5a-deff-42fa-a851-d97c50ea8543}</t>
  </si>
  <si>
    <t>0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</si>
  <si>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</si>
  <si>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</si>
  <si>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</si>
  <si>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</si>
  <si>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</si>
  <si>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Kód:</t>
  </si>
  <si>
    <t>64019048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</si>
  <si>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</si>
  <si>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</si>
  <si>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geometrických parametrů koleje 2019</t>
  </si>
  <si>
    <t>KSO:</t>
  </si>
  <si>
    <t/>
  </si>
  <si>
    <t>CC-CZ:</t>
  </si>
  <si>
    <t>Místo:</t>
  </si>
  <si>
    <t xml:space="preserve"> </t>
  </si>
  <si>
    <t>Datum:</t>
  </si>
  <si>
    <t>26. 3. 2019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</si>
  <si>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</si>
  <si>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</si>
  <si>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</si>
  <si>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</si>
  <si>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</si>
  <si>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</si>
  <si>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</si>
  <si>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</si>
  <si>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</si>
  <si>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</si>
  <si>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</si>
  <si>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</si>
  <si>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</si>
  <si>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</si>
  <si>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</si>
  <si>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</si>
  <si>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</si>
  <si>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</si>
  <si>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</si>
  <si>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</si>
  <si>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</si>
  <si>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</si>
  <si>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</si>
  <si>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</si>
  <si>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</si>
  <si>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</si>
  <si>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</si>
  <si>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</si>
  <si>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</si>
  <si>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</si>
  <si>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</si>
  <si>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</si>
  <si>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</si>
  <si>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</si>
  <si>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</si>
  <si>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</si>
  <si>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</si>
  <si>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</si>
  <si>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</si>
  <si>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</si>
  <si>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</si>
  <si>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</si>
  <si>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</si>
  <si>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</si>
  <si>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</si>
  <si>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</si>
  <si>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</si>
  <si>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</si>
  <si>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01</t>
  </si>
  <si>
    <t>Oprava GPK</t>
  </si>
  <si>
    <t>STA</t>
  </si>
  <si>
    <t>1</t>
  </si>
  <si>
    <t>{af69c461-5e0f-443c-8ba4-8c6698599aa1}</t>
  </si>
  <si>
    <t>2</t>
  </si>
  <si>
    <t>KRYCÍ LIST SOUPISU PRACÍ</t>
  </si>
  <si>
    <t>Objekt:</t>
  </si>
  <si>
    <t>SO 01 - Oprava GPK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</si>
  <si>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</si>
  <si>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</si>
  <si>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</si>
  <si>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</si>
  <si>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</si>
  <si>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</si>
  <si>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</si>
  <si>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</si>
  <si>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</si>
  <si>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</si>
  <si>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</si>
  <si>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</si>
  <si>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</si>
  <si>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</si>
  <si>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</si>
  <si>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</si>
  <si>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</si>
  <si>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</si>
  <si>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</si>
  <si>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</si>
  <si>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</si>
  <si>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</si>
  <si>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</si>
  <si>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</si>
  <si>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</si>
  <si>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</si>
  <si>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5905100010</t>
  </si>
  <si>
    <t>Úprava kolejového lože souvisle strojně v koleji lože otevřené</t>
  </si>
  <si>
    <t>km</t>
  </si>
  <si>
    <t>Sborník UOŽI 01 2019</t>
  </si>
  <si>
    <t>4</t>
  </si>
  <si>
    <t>PP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</si>
  <si>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</si>
  <si>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</si>
  <si>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</si>
  <si>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</si>
  <si>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3</t>
  </si>
  <si>
    <t>5905100030</t>
  </si>
  <si>
    <t>Úprava kolejového lože souvisle strojně ve výhybce lože otevřené</t>
  </si>
  <si>
    <t>m</t>
  </si>
  <si>
    <t>6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</si>
  <si>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</si>
  <si>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5905100040</t>
  </si>
  <si>
    <t>Úprava kolejového lože souvisle strojně ve výhybce lože zapuštěné</t>
  </si>
  <si>
    <t>8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</si>
  <si>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</si>
  <si>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5905105030</t>
  </si>
  <si>
    <t>Doplnění KL kamenivem souvisle strojně v koleji</t>
  </si>
  <si>
    <t>m3</t>
  </si>
  <si>
    <t>10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</si>
  <si>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</si>
  <si>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</si>
  <si>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</si>
  <si>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</si>
  <si>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</si>
  <si>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</si>
  <si>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5905110010</t>
  </si>
  <si>
    <t>Snížení KL pod patou kolejnice v koleji</t>
  </si>
  <si>
    <t>14</t>
  </si>
  <si>
    <t>Snížení KL pod patou kolejnice v koleji.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</si>
  <si>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</si>
  <si>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</si>
  <si>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16</t>
  </si>
  <si>
    <t>Snížení KL pod patou kolejnice ve výhybce. Poznámka: 1. V cenách jsou započteny náklady na snížení KL pod patou kolejnice ručně vidlemi. 2. V cenách nejsou obsaženy náklady na doplnění a dodávku kameniva.</t>
  </si>
  <si>
    <t>9</t>
  </si>
  <si>
    <t>5905115010</t>
  </si>
  <si>
    <t>Příplatek za úpravu nadvýšení KL v oblouku o malém poloměru</t>
  </si>
  <si>
    <t>18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</si>
  <si>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</si>
  <si>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5909025010</t>
  </si>
  <si>
    <t>Odstranění lokálních závad koleje pražce dřevěné nebo ocelové</t>
  </si>
  <si>
    <t>20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</si>
  <si>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</si>
  <si>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17</t>
  </si>
  <si>
    <t>5909025020</t>
  </si>
  <si>
    <t>Odstranění lokálních závad koleje pražce betonové</t>
  </si>
  <si>
    <t>22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</si>
  <si>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</si>
  <si>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5909025030</t>
  </si>
  <si>
    <t>Odstranění lokálních závad koleje pražce ocelové tv. Y</t>
  </si>
  <si>
    <t>24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</si>
  <si>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</si>
  <si>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5909031010</t>
  </si>
  <si>
    <t>Úprava GPK koleje směrové a výškové uspořádání pražce dřevěné nebo ocelové</t>
  </si>
  <si>
    <t>26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</si>
  <si>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</si>
  <si>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</t>
  </si>
  <si>
    <t>5909031020</t>
  </si>
  <si>
    <t>Úprava GPK koleje směrové a výškové uspořádání pražce betonové</t>
  </si>
  <si>
    <t>28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</si>
  <si>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</si>
  <si>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5909031030</t>
  </si>
  <si>
    <t>Úprava GPK koleje směrové a výškové uspořádání pražce ocelové tvaru Y</t>
  </si>
  <si>
    <t>30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</si>
  <si>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</si>
  <si>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13</t>
  </si>
  <si>
    <t>5909032010</t>
  </si>
  <si>
    <t>Přesná úprava GPK koleje směrové a výškové uspořádání pražce dřevěné nebo ocelové</t>
  </si>
  <si>
    <t>32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</si>
  <si>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</si>
  <si>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</si>
  <si>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</si>
  <si>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34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</si>
  <si>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</si>
  <si>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5909032030</t>
  </si>
  <si>
    <t>Přesná úprava GPK koleje směrové a výškové uspořádání pražce ocelové tv. Y</t>
  </si>
  <si>
    <t>36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</si>
  <si>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</si>
  <si>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</si>
  <si>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5909035010</t>
  </si>
  <si>
    <t>Odstranění lokálních závad výhybky pražce dřevěné nebo ocelové</t>
  </si>
  <si>
    <t>38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</si>
  <si>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</si>
  <si>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5909035020</t>
  </si>
  <si>
    <t>Odstranění lokálních závad výhybky pražce betonové</t>
  </si>
  <si>
    <t>40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</si>
  <si>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</si>
  <si>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5909041010</t>
  </si>
  <si>
    <t>Úprava GPK výhybky směrové a výškové uspořádání pražce dřevěné nebo ocelové</t>
  </si>
  <si>
    <t>42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</si>
  <si>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</si>
  <si>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23</t>
  </si>
  <si>
    <t>5909041020</t>
  </si>
  <si>
    <t>Úprava GPK výhybky směrové a výškové uspořádání pražce betonové</t>
  </si>
  <si>
    <t>44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</si>
  <si>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</si>
  <si>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25</t>
  </si>
  <si>
    <t>5909042010</t>
  </si>
  <si>
    <t>Přesná úprava GPK výhybky směrové a výškové uspořádání pražce dřevěné nebo ocelové</t>
  </si>
  <si>
    <t>46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</si>
  <si>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</si>
  <si>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5909042020</t>
  </si>
  <si>
    <t>Přesná úprava GPK výhybky směrové a výškové uspořádání pražce betonové</t>
  </si>
  <si>
    <t>48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</si>
  <si>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</si>
  <si>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29</t>
  </si>
  <si>
    <t>5909045020</t>
  </si>
  <si>
    <t>Hutnění kolejového lože koleje stávajícího</t>
  </si>
  <si>
    <t>50</t>
  </si>
  <si>
    <t>Hutnění kolejového lože koleje stávajícího. Poznámka: 1. V cenách jsou započteny náklady na kontinuální hutnění mezipražcových prostorů a za hlavami pražců.</t>
  </si>
  <si>
    <t>31</t>
  </si>
  <si>
    <t>5909050020</t>
  </si>
  <si>
    <t>Stabilizace kolejového lože koleje stávajícího</t>
  </si>
  <si>
    <t>52</t>
  </si>
  <si>
    <t>Stabilizace kolejového lože koleje stávajícího. Poznámka: 1. V cenách jsou započteny náklady na stabilizaci v režimu s řízeným (konstantním) poklesem včetně měření a předání tištěných výstupů.</t>
  </si>
  <si>
    <t>33</t>
  </si>
  <si>
    <t>5909050040</t>
  </si>
  <si>
    <t>Stabilizace kolejového lože výhybky stávajícího</t>
  </si>
  <si>
    <t>54</t>
  </si>
  <si>
    <t>Stabilizace kolejového lože výhybky stávajícího. Poznámka: 1. V cenách jsou započteny náklady na stabilizaci v režimu s řízeným (konstantním) poklesem včetně měření a předání tištěných výstupů.</t>
  </si>
  <si>
    <t>86</t>
  </si>
  <si>
    <t>5913025010</t>
  </si>
  <si>
    <t>Demontáž dílů přejezdu celopryžového v koleji vnější panel</t>
  </si>
  <si>
    <t>kus</t>
  </si>
  <si>
    <t>56</t>
  </si>
  <si>
    <t>Demontáž dílů přejezdu celopryžového v koleji vnější panel. Poznámka: 1. V cenách jsou započteny náklady na demontáž a naložení dílů na dopravní prostředek.</t>
  </si>
  <si>
    <t>87</t>
  </si>
  <si>
    <t>5913025020</t>
  </si>
  <si>
    <t>Demontáž dílů přejezdu celopryžového v koleji vnitřní panel</t>
  </si>
  <si>
    <t>58</t>
  </si>
  <si>
    <t>Demontáž dílů přejezdu celopryžového v koleji vnitřní panel. Poznámka: 1. V cenách jsou započteny náklady na demontáž a naložení dílů na dopravní prostředek.</t>
  </si>
  <si>
    <t>88</t>
  </si>
  <si>
    <t>5913025030</t>
  </si>
  <si>
    <t>Demontáž dílů přejezdu celopryžového v koleji náběhový klín</t>
  </si>
  <si>
    <t>60</t>
  </si>
  <si>
    <t>Demontáž dílů přejezdu celopryžového v koleji náběhový klín. Poznámka: 1. V cenách jsou započteny náklady na demontáž a naložení dílů na dopravní prostředek.</t>
  </si>
  <si>
    <t>89</t>
  </si>
  <si>
    <t>5913025040</t>
  </si>
  <si>
    <t>Demontáž dílů přejezdu celopryžového v koleji spínací táhlo</t>
  </si>
  <si>
    <t>62</t>
  </si>
  <si>
    <t>Demontáž dílů přejezdu celopryžového v koleji spínací táhlo. Poznámka: 1. V cenách jsou započteny náklady na demontáž a naložení dílů na dopravní prostředek.</t>
  </si>
  <si>
    <t>90</t>
  </si>
  <si>
    <t>5913025050</t>
  </si>
  <si>
    <t>Demontáž dílů přejezdu celopryžového v koleji prodlužovací táhlo</t>
  </si>
  <si>
    <t>64</t>
  </si>
  <si>
    <t>Demontáž dílů přejezdu celopryžového v koleji prodlužovací táhlo. Poznámka: 1. V cenách jsou započteny náklady na demontáž a naložení dílů na dopravní prostředek.</t>
  </si>
  <si>
    <t>91</t>
  </si>
  <si>
    <t>5913025060</t>
  </si>
  <si>
    <t>Demontáž dílů přejezdu celopryžového v koleji koncový úhelník</t>
  </si>
  <si>
    <t>66</t>
  </si>
  <si>
    <t>Demontáž dílů přejezdu celopryžového v koleji koncový úhelník. Poznámka: 1. V cenách jsou započteny náklady na demontáž a naložení dílů na dopravní prostředek.</t>
  </si>
  <si>
    <t>92</t>
  </si>
  <si>
    <t>5913025080</t>
  </si>
  <si>
    <t>Demontáž dílů přejezdu celopryžového v koleji rektifikace</t>
  </si>
  <si>
    <t>68</t>
  </si>
  <si>
    <t>Demontáž dílů přejezdu celopryžového v koleji rektifikace. Poznámka: 1. V cenách jsou započteny náklady na demontáž a naložení dílů na dopravní prostředek.</t>
  </si>
  <si>
    <t>93</t>
  </si>
  <si>
    <t>5913025110</t>
  </si>
  <si>
    <t>Demontáž dílů přejezdu celopryžového ve výhybce vnější panel</t>
  </si>
  <si>
    <t>70</t>
  </si>
  <si>
    <t>Demontáž dílů přejezdu celopryžového ve výhybce vnější panel. Poznámka: 1. V cenách jsou započteny náklady na demontáž a naložení dílů na dopravní prostředek.</t>
  </si>
  <si>
    <t>94</t>
  </si>
  <si>
    <t>5913025120</t>
  </si>
  <si>
    <t>Demontáž dílů přejezdu celopryžového ve výhybce vnitřní panel</t>
  </si>
  <si>
    <t>72</t>
  </si>
  <si>
    <t>Demontáž dílů přejezdu celopryžového ve výhybce vnitřní panel. Poznámka: 1. V cenách jsou započteny náklady na demontáž a naložení dílů na dopravní prostředek.</t>
  </si>
  <si>
    <t>95</t>
  </si>
  <si>
    <t>5913025130</t>
  </si>
  <si>
    <t>Demontáž dílů přejezdu celopryžového ve výhybce náběhový klín</t>
  </si>
  <si>
    <t>74</t>
  </si>
  <si>
    <t>Demontáž dílů přejezdu celopryžového ve výhybce náběhový klín. Poznámka: 1. V cenách jsou započteny náklady na demontáž a naložení dílů na dopravní prostředek.</t>
  </si>
  <si>
    <t>96</t>
  </si>
  <si>
    <t>5913025140</t>
  </si>
  <si>
    <t>Demontáž dílů přejezdu celopryžového ve výhybce spínací táhlo</t>
  </si>
  <si>
    <t>76</t>
  </si>
  <si>
    <t>Demontáž dílů přejezdu celopryžového ve výhybce spínací táhlo. Poznámka: 1. V cenách jsou započteny náklady na demontáž a naložení dílů na dopravní prostředek.</t>
  </si>
  <si>
    <t>97</t>
  </si>
  <si>
    <t>5913025150</t>
  </si>
  <si>
    <t>Demontáž dílů přejezdu celopryžového ve výhybce prodlužovací táhlo</t>
  </si>
  <si>
    <t>78</t>
  </si>
  <si>
    <t>Demontáž dílů přejezdu celopryžového ve výhybce prodlužovací táhlo. Poznámka: 1. V cenách jsou započteny náklady na demontáž a naložení dílů na dopravní prostředek.</t>
  </si>
  <si>
    <t>98</t>
  </si>
  <si>
    <t>5913025160</t>
  </si>
  <si>
    <t>Demontáž dílů přejezdu celopryžového ve výhybce koncový úhelník</t>
  </si>
  <si>
    <t>80</t>
  </si>
  <si>
    <t>Demontáž dílů přejezdu celopryžového ve výhybce koncový úhelník. Poznámka: 1. V cenách jsou započteny náklady na demontáž a naložení dílů na dopravní prostředek.</t>
  </si>
  <si>
    <t>99</t>
  </si>
  <si>
    <t>5913025180</t>
  </si>
  <si>
    <t>Demontáž dílů přejezdu celopryžového ve výhybce rektifikace</t>
  </si>
  <si>
    <t>82</t>
  </si>
  <si>
    <t>Demontáž dílů přejezdu celopryžového ve výhybce rektifikace. Poznámka: 1. V cenách jsou započteny náklady na demontáž a naložení dílů na dopravní prostředek.</t>
  </si>
  <si>
    <t>100</t>
  </si>
  <si>
    <t>5913030010</t>
  </si>
  <si>
    <t>Montáž dílů přejezdu celopryžového v koleji vnější panel</t>
  </si>
  <si>
    <t>84</t>
  </si>
  <si>
    <t>Montáž dílů přejezdu celopryžového v koleji vnější panel. Poznámka: 1. V cenách jsou započteny náklady na montáž dílů. 2. V cenách nejsou obsaženy náklady na dodávku materiálu.</t>
  </si>
  <si>
    <t>101</t>
  </si>
  <si>
    <t>5913030020</t>
  </si>
  <si>
    <t>Montáž dílů přejezdu celopryžového v koleji vnitřní panel</t>
  </si>
  <si>
    <t>Montáž dílů přejezdu celopryžového v koleji vnitřní panel. Poznámka: 1. V cenách jsou započteny náklady na montáž dílů. 2. V cenách nejsou obsaženy náklady na dodávku materiálu.</t>
  </si>
  <si>
    <t>102</t>
  </si>
  <si>
    <t>5913030030</t>
  </si>
  <si>
    <t>Montáž dílů přejezdu celopryžového v koleji náběhový klín</t>
  </si>
  <si>
    <t>Montáž dílů přejezdu celopryžového v koleji náběhový klín. Poznámka: 1. V cenách jsou započteny náklady na montáž dílů. 2. V cenách nejsou obsaženy náklady na dodávku materiálu.</t>
  </si>
  <si>
    <t>103</t>
  </si>
  <si>
    <t>5913030040</t>
  </si>
  <si>
    <t>Montáž dílů přejezdu celopryžového v koleji spínací táhlo</t>
  </si>
  <si>
    <t>Montáž dílů přejezdu celopryžového v koleji spínací táhlo. Poznámka: 1. V cenách jsou započteny náklady na montáž dílů. 2. V cenách nejsou obsaženy náklady na dodávku materiálu.</t>
  </si>
  <si>
    <t>104</t>
  </si>
  <si>
    <t>5913030050</t>
  </si>
  <si>
    <t>Montáž dílů přejezdu celopryžového v koleji prodlužovací táhlo</t>
  </si>
  <si>
    <t>Montáž dílů přejezdu celopryžového v koleji prodlužovací táhlo. Poznámka: 1. V cenách jsou započteny náklady na montáž dílů. 2. V cenách nejsou obsaženy náklady na dodávku materiálu.</t>
  </si>
  <si>
    <t>105</t>
  </si>
  <si>
    <t>5913030060</t>
  </si>
  <si>
    <t>Montáž dílů přejezdu celopryžového v koleji koncový úhelník</t>
  </si>
  <si>
    <t>Montáž dílů přejezdu celopryžového v koleji koncový úhelník. Poznámka: 1. V cenách jsou započteny náklady na montáž dílů. 2. V cenách nejsou obsaženy náklady na dodávku materiálu.</t>
  </si>
  <si>
    <t>106</t>
  </si>
  <si>
    <t>5913030080</t>
  </si>
  <si>
    <t>Montáž dílů přejezdu celopryžového v koleji rektifikace</t>
  </si>
  <si>
    <t>Montáž dílů přejezdu celopryžového v koleji rektifikace. Poznámka: 1. V cenách jsou započteny náklady na montáž dílů. 2. V cenách nejsou obsaženy náklady na dodávku materiálu.</t>
  </si>
  <si>
    <t>107</t>
  </si>
  <si>
    <t>5913030110</t>
  </si>
  <si>
    <t>Montáž dílů přejezdu celopryžového ve výhybce vnější panel</t>
  </si>
  <si>
    <t>Montáž dílů přejezdu celopryžového ve výhybce vnější panel. Poznámka: 1. V cenách jsou započteny náklady na montáž dílů. 2. V cenách nejsou obsaženy náklady na dodávku materiálu.</t>
  </si>
  <si>
    <t>108</t>
  </si>
  <si>
    <t>5913030120</t>
  </si>
  <si>
    <t>Montáž dílů přejezdu celopryžového ve výhybce vnitřní panel</t>
  </si>
  <si>
    <t>Montáž dílů přejezdu celopryžového ve výhybce vnitřní panel. Poznámka: 1. V cenách jsou započteny náklady na montáž dílů. 2. V cenách nejsou obsaženy náklady na dodávku materiálu.</t>
  </si>
  <si>
    <t>109</t>
  </si>
  <si>
    <t>5913030130</t>
  </si>
  <si>
    <t>Montáž dílů přejezdu celopryžového ve výhybce náběhový klín</t>
  </si>
  <si>
    <t>Montáž dílů přejezdu celopryžového ve výhybce náběhový klín. Poznámka: 1. V cenách jsou započteny náklady na montáž dílů. 2. V cenách nejsou obsaženy náklady na dodávku materiálu.</t>
  </si>
  <si>
    <t>110</t>
  </si>
  <si>
    <t>5913030140</t>
  </si>
  <si>
    <t>Montáž dílů přejezdu celopryžového ve výhybce spínací táhlo</t>
  </si>
  <si>
    <t>Montáž dílů přejezdu celopryžového ve výhybce spínací táhlo. Poznámka: 1. V cenách jsou započteny náklady na montáž dílů. 2. V cenách nejsou obsaženy náklady na dodávku materiálu.</t>
  </si>
  <si>
    <t>111</t>
  </si>
  <si>
    <t>5913030150</t>
  </si>
  <si>
    <t>Montáž dílů přejezdu celopryžového ve výhybce prodlužovací táhlo</t>
  </si>
  <si>
    <t>Montáž dílů přejezdu celopryžového ve výhybce prodlužovací táhlo. Poznámka: 1. V cenách jsou započteny náklady na montáž dílů. 2. V cenách nejsou obsaženy náklady na dodávku materiálu.</t>
  </si>
  <si>
    <t>112</t>
  </si>
  <si>
    <t>5913030160</t>
  </si>
  <si>
    <t>Montáž dílů přejezdu celopryžového ve výhybce koncový úhelník</t>
  </si>
  <si>
    <t>Montáž dílů přejezdu celopryžového ve výhybce koncový úhelník. Poznámka: 1. V cenách jsou započteny náklady na montáž dílů. 2. V cenách nejsou obsaženy náklady na dodávku materiálu.</t>
  </si>
  <si>
    <t>113</t>
  </si>
  <si>
    <t>5913030180</t>
  </si>
  <si>
    <t>Montáž dílů přejezdu celopryžového ve výhybce rektifikace</t>
  </si>
  <si>
    <t>Montáž dílů přejezdu celopryžového ve výhybce rektifikace. Poznámka: 1. V cenách jsou započteny náklady na montáž dílů. 2. V cenách nejsou obsaženy náklady na dodávku materiálu.</t>
  </si>
  <si>
    <t>114</t>
  </si>
  <si>
    <t>5913070010</t>
  </si>
  <si>
    <t>Demontáž betonové přejezdové konstrukce část vnější a vnitřní bez závěrných zídek</t>
  </si>
  <si>
    <t>Demontáž betonové přejezdové konstrukce část vnější a vnitřní bez závěrných zídek. Poznámka: 1. V cenách jsou započteny náklady na demontáž konstrukce a naložení na dopravní prostředek.</t>
  </si>
  <si>
    <t>115</t>
  </si>
  <si>
    <t>5913070020</t>
  </si>
  <si>
    <t>Demontáž betonové přejezdové konstrukce část vnitřní</t>
  </si>
  <si>
    <t>Demontáž betonové přejezdové konstrukce část vnitřní. Poznámka: 1. V cenách jsou započteny náklady na demontáž konstrukce a naložení na dopravní prostředek.</t>
  </si>
  <si>
    <t>116</t>
  </si>
  <si>
    <t>5913070030</t>
  </si>
  <si>
    <t>Demontáž betonové přejezdové konstrukce část vnější a vnitřní včetně závěrných zídek</t>
  </si>
  <si>
    <t>Demontáž betonové přejezdové konstrukce část vnější a vnitřní včetně závěrných zídek. Poznámka: 1. V cenách jsou započteny náklady na demontáž konstrukce a naložení na dopravní prostředek.</t>
  </si>
  <si>
    <t>117</t>
  </si>
  <si>
    <t>5913075010</t>
  </si>
  <si>
    <t>Montáž betonové přejezdové konstrukce část vnější a vnitřní bez závěrných zídek</t>
  </si>
  <si>
    <t>118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</si>
  <si>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</si>
  <si>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</si>
  <si>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</si>
  <si>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120</t>
  </si>
  <si>
    <t>Montáž betonové přejezdové konstrukce část vnitřní. Poznámka: 1. V cenách jsou započteny náklady na montáž konstrukce. 2. V cenách nejsou obsaženy náklady na dodávku materiálu.</t>
  </si>
  <si>
    <t>119</t>
  </si>
  <si>
    <t>5913075030</t>
  </si>
  <si>
    <t>Montáž betonové přejezdové konstrukce část vnější a vnitřní včetně závěrných zídek</t>
  </si>
  <si>
    <t>122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</si>
  <si>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</si>
  <si>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5913140010</t>
  </si>
  <si>
    <t>Demontáž přejezdové konstrukce se silničními panely vnější i vnitřní část</t>
  </si>
  <si>
    <t>124</t>
  </si>
  <si>
    <t>Demontáž přejezdové konstrukce se silničními panely vnější i vnitřní část. Poznámka: 1. V cenách jsou započteny náklady na demontáž a naložení na dopravní prostředek.</t>
  </si>
  <si>
    <t>121</t>
  </si>
  <si>
    <t>5913140020</t>
  </si>
  <si>
    <t>Demontáž přejezdové konstrukce se silničními panely vnitřní část</t>
  </si>
  <si>
    <t>126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</si>
  <si>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</si>
  <si>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</si>
  <si>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</si>
  <si>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128</t>
  </si>
  <si>
    <t>Montáž přejezdové konstrukce se silničními panely vnější i vnitřní část. Poznámka: 1. V cenách jsou započteny náklady na montáž konstrukce. 2. V cenách nejsou obsaženy náklady na dodávku materiálu.</t>
  </si>
  <si>
    <t>123</t>
  </si>
  <si>
    <t>5913145020</t>
  </si>
  <si>
    <t>Montáž přejezdové konstrukce se silničními panely vnitřní část</t>
  </si>
  <si>
    <t>130</t>
  </si>
  <si>
    <t>Montáž přejezdové konstrukce se silničními panely vnitřní část. Poznámka: 1. V cenách jsou započteny náklady na montáž konstrukce. 2. V cenách nejsou obsaženy náklady na dodávku materiálu.</t>
  </si>
  <si>
    <t>M</t>
  </si>
  <si>
    <t>5955101000</t>
  </si>
  <si>
    <t>Kamenivo drcené štěrk frakce 31,5/63 třídy BI</t>
  </si>
  <si>
    <t>t</t>
  </si>
  <si>
    <t>132</t>
  </si>
  <si>
    <t>OST</t>
  </si>
  <si>
    <t>Ostatní</t>
  </si>
  <si>
    <t>7590915010</t>
  </si>
  <si>
    <t>Montáž výkolejky bez návěstního tělesa se zámkem jednoduchým</t>
  </si>
  <si>
    <t>262144</t>
  </si>
  <si>
    <t>134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</si>
  <si>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</si>
  <si>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7590915042</t>
  </si>
  <si>
    <t>Montáž výkolejky ústřední stavěné bez návěstního tělesa s přestavníkem elektromotorickým</t>
  </si>
  <si>
    <t>136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</si>
  <si>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</si>
  <si>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37</t>
  </si>
  <si>
    <t>7590917010</t>
  </si>
  <si>
    <t>Demontáž výkolejky bez návěstního tělesa se zámkem jednoduchým</t>
  </si>
  <si>
    <t>138</t>
  </si>
  <si>
    <t>39</t>
  </si>
  <si>
    <t>7590917042</t>
  </si>
  <si>
    <t>Demontáž výkolejky ústřední stavěné bez návěstního tělesa s přestavníkem elektromotorickým</t>
  </si>
  <si>
    <t>140</t>
  </si>
  <si>
    <t>43</t>
  </si>
  <si>
    <t>7591015012</t>
  </si>
  <si>
    <t>Montáž elektromotorického přestavníku na výkolejce s upevněním na koleji</t>
  </si>
  <si>
    <t>142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</si>
  <si>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</si>
  <si>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7591015014</t>
  </si>
  <si>
    <t>Montáž elektromotorického přestavníku na výkolejce s upevněním kloubovým na koleji</t>
  </si>
  <si>
    <t>144</t>
  </si>
  <si>
    <t>Montáž elektromotorického přestavníku na výkolejce s upevněním kloubovým na koleji - připevnění přestavníku pomocí připevňovací soupravy a zatažení kabelu s kabelovou formou do kabelového závěru, mechanické přezkoušení chodu, opravný nátěr. Bez zemních prací</t>
  </si>
  <si>
    <t>45</t>
  </si>
  <si>
    <t>7591015030</t>
  </si>
  <si>
    <t>Montáž elektromotorického přestavníku na výhybce s kontrolou jazyků s upevněním na pražci</t>
  </si>
  <si>
    <t>146</t>
  </si>
  <si>
    <t>Montáž elektromotorického přestavníku na výhybce s kontrolou jazyků s upevněním na pražci - připevnění přestavníku pomocí připevňovací soupravy a zatažení kabelu s kabelovou formou do kabelového závěru, mechanické přezkoušení chodu, opravný nátěr. Bez zemních prací</t>
  </si>
  <si>
    <t>7591015034</t>
  </si>
  <si>
    <t>Montáž elektromotorického přestavníku na výhybce s kontrolou jazyků s upevněním kloubovým na koleji</t>
  </si>
  <si>
    <t>148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</si>
  <si>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</si>
  <si>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7591015062</t>
  </si>
  <si>
    <t>Připojení elektromotorického přestavníku na výhybku s kontrolou jazyků</t>
  </si>
  <si>
    <t>150</t>
  </si>
  <si>
    <t>Připojení elektromotorického přestavníku na výhybku s kontrolou jazyků - připojení a seřízení přestavníkové spojnice, montáž a seřízení kontrolního ústrojí</t>
  </si>
  <si>
    <t>51</t>
  </si>
  <si>
    <t>7591015064</t>
  </si>
  <si>
    <t>Připojení elektromotorického přestavníku na výkolejku</t>
  </si>
  <si>
    <t>152</t>
  </si>
  <si>
    <t>Připojení elektromotorického přestavníku na výkolejku - připojení a seřízení přestavníkové spojnice, montáž a seřízení kontrolního ústrojí</t>
  </si>
  <si>
    <t>7591017010</t>
  </si>
  <si>
    <t>Demontáž elektromotorického přestavníku z výkolejky</t>
  </si>
  <si>
    <t>154</t>
  </si>
  <si>
    <t>41</t>
  </si>
  <si>
    <t>7591017030</t>
  </si>
  <si>
    <t>Demontáž elektromotorického přestavníku z výhybky s kontrolou jazyků</t>
  </si>
  <si>
    <t>156</t>
  </si>
  <si>
    <t>7591017040</t>
  </si>
  <si>
    <t>Demontáž elektromotorického přestavníku z výhybky bez kontroly jazyků</t>
  </si>
  <si>
    <t>158</t>
  </si>
  <si>
    <t>7591017060</t>
  </si>
  <si>
    <t>Odpojení elektromotorického přestavníku z výhybky</t>
  </si>
  <si>
    <t>160</t>
  </si>
  <si>
    <t>7592005070</t>
  </si>
  <si>
    <t>Montáž počítacího bodu počítače náprav PZN 1</t>
  </si>
  <si>
    <t>162</t>
  </si>
  <si>
    <t>Montáž počítacího bodu počítače náprav PZN 1 - uložení a připevnění na určené místo, seřízení polohy, přezkoušení</t>
  </si>
  <si>
    <t>83</t>
  </si>
  <si>
    <t>7592005072</t>
  </si>
  <si>
    <t>Montáž počítacího bodu počítače náprav SEL</t>
  </si>
  <si>
    <t>164</t>
  </si>
  <si>
    <t>Montáž počítacího bodu počítače náprav SEL - uložení a připevnění na určené místo, seřízení polohy, přezkoušení</t>
  </si>
  <si>
    <t>7592005074</t>
  </si>
  <si>
    <t>Montáž počítacího bodu počítače náprav SIEMENS</t>
  </si>
  <si>
    <t>166</t>
  </si>
  <si>
    <t>Montáž počítacího bodu počítače náprav SIEMENS - uložení a připevnění na určené místo, seřízení polohy, přezkoušení</t>
  </si>
  <si>
    <t>85</t>
  </si>
  <si>
    <t>7592005076</t>
  </si>
  <si>
    <t>Montáž počítacího bodu počítače náprav ALCATEL SK30</t>
  </si>
  <si>
    <t>168</t>
  </si>
  <si>
    <t>Montáž počítacího bodu počítače náprav ALCATEL SK30 - uložení a připevnění na určené místo, seřízení polohy, přezkoušení</t>
  </si>
  <si>
    <t>155</t>
  </si>
  <si>
    <t>7592005120</t>
  </si>
  <si>
    <t>Montáž informačního bodu MIB 6</t>
  </si>
  <si>
    <t>170</t>
  </si>
  <si>
    <t>Montáž informačního bodu MIB 6 - uložení a připevnění na určené místo, seřízení, přezkoušení</t>
  </si>
  <si>
    <t>149</t>
  </si>
  <si>
    <t>7592005160</t>
  </si>
  <si>
    <t>Montáž balízy na pražec pomocí pásky</t>
  </si>
  <si>
    <t>172</t>
  </si>
  <si>
    <t>7592005162</t>
  </si>
  <si>
    <t>Montáž balízy do kolejiště pomocí systému Vortok</t>
  </si>
  <si>
    <t>174</t>
  </si>
  <si>
    <t>151</t>
  </si>
  <si>
    <t>7592005170</t>
  </si>
  <si>
    <t>Propojení měřiče hmotnosti</t>
  </si>
  <si>
    <t>176</t>
  </si>
  <si>
    <t>7592007070</t>
  </si>
  <si>
    <t>Demontáž počítacího bodu počítače náprav PZN 1</t>
  </si>
  <si>
    <t>178</t>
  </si>
  <si>
    <t>79</t>
  </si>
  <si>
    <t>7592007072</t>
  </si>
  <si>
    <t>Demontáž počítacího bodu počítače náprav SEL</t>
  </si>
  <si>
    <t>180</t>
  </si>
  <si>
    <t>7592007074</t>
  </si>
  <si>
    <t>Demontáž počítacího bodu počítače náprav SIEMENS</t>
  </si>
  <si>
    <t>182</t>
  </si>
  <si>
    <t>81</t>
  </si>
  <si>
    <t>7592007076</t>
  </si>
  <si>
    <t>Demontáž počítacího bodu počítače náprav ALCATEL SK30</t>
  </si>
  <si>
    <t>184</t>
  </si>
  <si>
    <t>7592007120</t>
  </si>
  <si>
    <t>Demontáž informačního bodu MIB 6</t>
  </si>
  <si>
    <t>186</t>
  </si>
  <si>
    <t>7592007160</t>
  </si>
  <si>
    <t>Demontáž balízy upevněné na pražec pomocí pásky</t>
  </si>
  <si>
    <t>188</t>
  </si>
  <si>
    <t>153</t>
  </si>
  <si>
    <t>7592007162</t>
  </si>
  <si>
    <t>Demontáž balízy upevněné pomocí systému Vortok</t>
  </si>
  <si>
    <t>190</t>
  </si>
  <si>
    <t>7594105052</t>
  </si>
  <si>
    <t>Montáž lanového propojení tlumivek na dřevěné pražce 30 m</t>
  </si>
  <si>
    <t>192</t>
  </si>
  <si>
    <t>Montáž lanového propojení tlumivek na dřevěné pražce 30 m - propojení stykového transformátoru s kolejnicí nebo s dalším stykovým transformátorem lanovým propojením; usazení pražců nebo trámků mezi koleje nebo podél koleje; připevnění lana k pražcům nebo montážním trámkům</t>
  </si>
  <si>
    <t>77</t>
  </si>
  <si>
    <t>7594105010</t>
  </si>
  <si>
    <t>Odpojení a zpětné připojení lan propojovacích jednoho stykového transformátoru</t>
  </si>
  <si>
    <t>194</t>
  </si>
  <si>
    <t>Odpojení a zpětné připojení lan propojovacích jednoho stykového transformátoru - včetně odpojení a připevnění lanového propojení na pražce nebo montážní trámky</t>
  </si>
  <si>
    <t>7594105280</t>
  </si>
  <si>
    <t>Montáž kosého lanového propojení P 70 301/2 pro vystřídání fází nezávislá trakce</t>
  </si>
  <si>
    <t>196</t>
  </si>
  <si>
    <t>Montáž kosého lanového propojení P 70 301/2 pro vystřídání fází nezávislá trakce - příčné nebo podélné propojení kolejnic přímých kolejí a na výhybkách; usazení pražců mezi souběžnými kolejemi nebo podél koleje; připevnění lanového propojení na pražce nebo montážní trámky</t>
  </si>
  <si>
    <t>61</t>
  </si>
  <si>
    <t>7594105282</t>
  </si>
  <si>
    <t>Montáž kosého lanového propojení P 70 301/2 pro vystřídání fází střídavá a stejnosměrná trakce</t>
  </si>
  <si>
    <t>198</t>
  </si>
  <si>
    <t>Montáž kosého lanového propojení P 70 301/2 pro vystřídání fází střídavá a stejnosměrná trakce - příčné nebo podélné propojení kolejnic přímých kolejí a na výhybkách; usazení pražců mezi souběžnými kolejemi nebo podél koleje; připevnění lanového propojení na pražce nebo montážní trámky</t>
  </si>
  <si>
    <t>7594105390</t>
  </si>
  <si>
    <t>Montáž pražce nebo trámku pro upevnění lanového propojení</t>
  </si>
  <si>
    <t>200</t>
  </si>
  <si>
    <t>Montáž pražce nebo trámku pro upevnění lanového propojení - usazení pražce nebo trámku mezi koleje nebo podél koleje; připevnění lana k pražci nebo montážnímu trámku</t>
  </si>
  <si>
    <t>7594107040</t>
  </si>
  <si>
    <t>Demontáž lanového propojení tlumivek z dřevěných pražců</t>
  </si>
  <si>
    <t>202</t>
  </si>
  <si>
    <t>57</t>
  </si>
  <si>
    <t>7594107070</t>
  </si>
  <si>
    <t>Demontáž lanového propojení tlumivek z betonových pražců</t>
  </si>
  <si>
    <t>204</t>
  </si>
  <si>
    <t>7594205080</t>
  </si>
  <si>
    <t>Montáž kolejové skříně TJA, TJAP na dřevěné pražce</t>
  </si>
  <si>
    <t>206</t>
  </si>
  <si>
    <t>Montáž kolejové skříně TJA, TJAP na dřevěné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</si>
  <si>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59</t>
  </si>
  <si>
    <t>7594205082</t>
  </si>
  <si>
    <t>Montáž kolejové skříně TJA, TJAP na betonové pražce</t>
  </si>
  <si>
    <t>208</t>
  </si>
  <si>
    <t>Montáž kolejové skříně TJA, TJAP na betonové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</si>
  <si>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49</t>
  </si>
  <si>
    <t>7598095070</t>
  </si>
  <si>
    <t>Přezkoušení a regulace elektromotorového přestavníku</t>
  </si>
  <si>
    <t>210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</si>
  <si>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</si>
  <si>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9902100100</t>
  </si>
  <si>
    <t>Doprava dodávek zhotovitele, dodávek objednatele nebo výzisku mechanizací přes 3,5 t sypanin  do 10 km</t>
  </si>
  <si>
    <t>216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</si>
  <si>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</si>
  <si>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127</t>
  </si>
  <si>
    <t>9902100200</t>
  </si>
  <si>
    <t>Doprava dodávek zhotovitele, dodávek objednatele nebo výzisku mechanizací přes 3,5 t sypanin  do 20 km</t>
  </si>
  <si>
    <t>218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</si>
  <si>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</si>
  <si>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9902100300</t>
  </si>
  <si>
    <t>Doprava dodávek zhotovitele, dodávek objednatele nebo výzisku mechanizací přes 3,5 t sypanin  do 30 km</t>
  </si>
  <si>
    <t>220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</si>
  <si>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</si>
  <si>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129</t>
  </si>
  <si>
    <t>9902100400</t>
  </si>
  <si>
    <t>Doprava dodávek zhotovitele, dodávek objednatele nebo výzisku mechanizací přes 3,5 t sypanin  do 40 km</t>
  </si>
  <si>
    <t>222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</si>
  <si>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</si>
  <si>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9902100500</t>
  </si>
  <si>
    <t>Doprava dodávek zhotovitele, dodávek objednatele nebo výzisku mechanizací přes 3,5 t sypanin  do 60 km</t>
  </si>
  <si>
    <t>224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</si>
  <si>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</si>
  <si>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131</t>
  </si>
  <si>
    <t>9902100600</t>
  </si>
  <si>
    <t>Doprava dodávek zhotovitele, dodávek objednatele nebo výzisku mechanizací přes 3,5 t sypanin  do 80 km</t>
  </si>
  <si>
    <t>226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</si>
  <si>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</si>
  <si>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9902100700</t>
  </si>
  <si>
    <t>Doprava dodávek zhotovitele, dodávek objednatele nebo výzisku mechanizací přes 3,5 t sypanin  do 100 km</t>
  </si>
  <si>
    <t>228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</si>
  <si>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</si>
  <si>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133</t>
  </si>
  <si>
    <t>9902100800</t>
  </si>
  <si>
    <t>Doprava dodávek zhotovitele, dodávek objednatele nebo výzisku mechanizací přes 3,5 t sypanin  do 150 km</t>
  </si>
  <si>
    <t>230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</si>
  <si>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</si>
  <si>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9902100900</t>
  </si>
  <si>
    <t>Doprava dodávek zhotovitele, dodávek objednatele nebo výzisku mechanizací přes 3,5 t sypanin  do 200 km</t>
  </si>
  <si>
    <t>232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</si>
  <si>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</si>
  <si>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135</t>
  </si>
  <si>
    <t>9902101000</t>
  </si>
  <si>
    <t>Doprava dodávek zhotovitele, dodávek objednatele nebo výzisku mechanizací přes 3,5 t sypanin  do 250 km</t>
  </si>
  <si>
    <t>234</t>
  </si>
  <si>
    <t>Doprava dodávek zhotovitele, dodávek objednatele nebo výzisku mechanizací přes 3,5 t sypanin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</si>
  <si>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9902101100</t>
  </si>
  <si>
    <t>Doprava dodávek zhotovitele, dodávek objednatele nebo výzisku mechanizací přes 3,5 t sypanin  do 300 km</t>
  </si>
  <si>
    <t>236</t>
  </si>
  <si>
    <t>Doprava dodávek zhotovitele, dodávek objednatele nebo výzisku mechanizací přes 3,5 t sypanin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</si>
  <si>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137</t>
  </si>
  <si>
    <t>9902101200</t>
  </si>
  <si>
    <t>Doprava dodávek zhotovitele, dodávek objednatele nebo výzisku mechanizací přes 3,5 t sypanin  do 350 km</t>
  </si>
  <si>
    <t>238</t>
  </si>
  <si>
    <t>Doprava dodávek zhotovitele, dodávek objednatele nebo výzisku mechanizací přes 3,5 t sypanin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</si>
  <si>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9902109100</t>
  </si>
  <si>
    <t>Doprava dodávek zhotovitele, dodávek objednatele nebo výzisku mechanizací přes 3,5 t sypanin  příplatek za každý další 1 km</t>
  </si>
  <si>
    <t>240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</si>
  <si>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</si>
  <si>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139</t>
  </si>
  <si>
    <t>9903100100</t>
  </si>
  <si>
    <t>Přeprava mechanizace na místo prováděných prací o hmotnosti do 12 t přes 50 do 100 km</t>
  </si>
  <si>
    <t>242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</si>
  <si>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</si>
  <si>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</si>
  <si>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</si>
  <si>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244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</si>
  <si>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</si>
  <si>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141</t>
  </si>
  <si>
    <t>9903100300</t>
  </si>
  <si>
    <t>Přeprava mechanizace na místo prováděných prací o hmotnosti do 12 t do 300 km</t>
  </si>
  <si>
    <t>246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</si>
  <si>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</si>
  <si>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9903100400</t>
  </si>
  <si>
    <t>Přeprava mechanizace na místo prováděných prací o hmotnosti do 12 t do 400 km</t>
  </si>
  <si>
    <t>248</t>
  </si>
  <si>
    <t>Přeprava mechanizace na místo prováděných prací o hmotnosti do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</si>
  <si>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143</t>
  </si>
  <si>
    <t>9903109100</t>
  </si>
  <si>
    <t>Přeprava mechanizace na místo prováděných prací o hmotnosti do 12 t příplatek za každý další 1 km</t>
  </si>
  <si>
    <t>250</t>
  </si>
  <si>
    <t>Přeprava mechanizace na místo prováděných prací o hmotnosti do 12 t příplatek za každý další 1 km Poznámka: Ceny jsou určeny pro dopravu mechanizmů na místo prováděných prací po silnici i po kolejích.V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</si>
  <si>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</si>
  <si>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</si>
  <si>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252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</si>
  <si>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</si>
  <si>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145</t>
  </si>
  <si>
    <t>9903200200</t>
  </si>
  <si>
    <t>Přeprava mechanizace na místo prováděných prací o hmotnosti přes 12 t do 200 km</t>
  </si>
  <si>
    <t>254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</si>
  <si>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</si>
  <si>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9903200300</t>
  </si>
  <si>
    <t>Přeprava mechanizace na místo prováděných prací o hmotnosti přes 12 t do 300 km</t>
  </si>
  <si>
    <t>256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</si>
  <si>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</si>
  <si>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147</t>
  </si>
  <si>
    <t>9903200400</t>
  </si>
  <si>
    <t>Přeprava mechanizace na místo prováděných prací o hmotnosti přes 12 t do 400 km</t>
  </si>
  <si>
    <t>258</t>
  </si>
  <si>
    <t>Přeprava mechanizace na místo prováděných prací o hmotnosti přes 12 t do 400 km Poznámka: Ceny jsou určeny pro dopravu mechanizmů na místo prováděných prací po silnici i po kolejích.V ceně jsou započteny i náklady na zpáteční cestu dopravního prostředku. Měrnou jednotkou je kus přepravovaného stroje.</t>
  </si>
  <si>
    <t>9903209100</t>
  </si>
  <si>
    <t>Přeprava mechanizace na místo prováděných prací o hmotnosti přes 12 t příplatek za každý další 1 km</t>
  </si>
  <si>
    <t>260</t>
  </si>
  <si>
    <t>Přeprava mechanizace na místo prováděných prací o hmotnosti přes 12 t příplatek za každý další 1 km Poznámka: Ceny jsou určeny pro dopravu mechanizmů na místo prováděných prací po silnici i po kolejích.V ceně jsou započteny i náklady na zpáteční cestu dopravního prostředku. Měrnou jednotkou je kus přepravovaného stroje.</t>
  </si>
  <si>
    <t>034111001</t>
  </si>
  <si>
    <t>Další náklady na pracovníky Zákonné příplatky ke mzdě za práci o sobotách, nedělích a státem uznaných svátcích</t>
  </si>
  <si>
    <t>Kč/hod</t>
  </si>
  <si>
    <t>1531727905</t>
  </si>
  <si>
    <t>157</t>
  </si>
  <si>
    <t>034111011</t>
  </si>
  <si>
    <t>Další náklady na pracovníky Zákonné příplatky ke mzdě za práci v noci</t>
  </si>
  <si>
    <t>-1654299227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</si>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</sst>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166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6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6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6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6" fontId="18" fillId="0" borderId="23" xfId="0" applyNumberFormat="1" applyFont="1" applyBorder="1" applyAlignment="1" applyProtection="1">
      <alignment vertical="center"/>
    </xf>
    <xf numFmtId="166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6" fontId="32" fillId="0" borderId="23" xfId="0" applyNumberFormat="1" applyFont="1" applyBorder="1" applyAlignment="1" applyProtection="1">
      <alignment vertical="center"/>
    </xf>
    <xf numFmtId="166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3.8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311" t="s">
        <v>13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19"/>
      <c r="AQ5" s="19"/>
      <c r="AR5" s="17"/>
      <c r="BE5" s="281" t="s">
        <v>14</v>
      </c>
      <c r="BS5" s="14" t="s">
        <v>6</v>
      </c>
    </row>
    <row r="6" spans="1:74" ht="36.9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313" t="s">
        <v>16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19"/>
      <c r="AQ6" s="19"/>
      <c r="AR6" s="17"/>
      <c r="BE6" s="282"/>
      <c r="BS6" s="14" t="s">
        <v>6</v>
      </c>
    </row>
    <row r="7" spans="1:74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18</v>
      </c>
      <c r="AO7" s="19"/>
      <c r="AP7" s="19"/>
      <c r="AQ7" s="19"/>
      <c r="AR7" s="17"/>
      <c r="BE7" s="282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82"/>
      <c r="BS8" s="14" t="s">
        <v>6</v>
      </c>
    </row>
    <row r="9" spans="1:74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2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18</v>
      </c>
      <c r="AO10" s="19"/>
      <c r="AP10" s="19"/>
      <c r="AQ10" s="19"/>
      <c r="AR10" s="17"/>
      <c r="BE10" s="282"/>
      <c r="BS10" s="14" t="s">
        <v>6</v>
      </c>
    </row>
    <row r="11" spans="1:74" ht="18.45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18</v>
      </c>
      <c r="AO11" s="19"/>
      <c r="AP11" s="19"/>
      <c r="AQ11" s="19"/>
      <c r="AR11" s="17"/>
      <c r="BE11" s="282"/>
      <c r="BS11" s="14" t="s">
        <v>6</v>
      </c>
    </row>
    <row r="12" spans="1:74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2"/>
      <c r="BS12" s="14" t="s">
        <v>6</v>
      </c>
    </row>
    <row r="13" spans="1:74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82"/>
      <c r="BS13" s="14" t="s">
        <v>6</v>
      </c>
    </row>
    <row r="14" spans="1:74" ht="13.2">
      <c r="B14" s="18"/>
      <c r="C14" s="19"/>
      <c r="D14" s="19"/>
      <c r="E14" s="314" t="s">
        <v>28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82"/>
      <c r="BS14" s="14" t="s">
        <v>6</v>
      </c>
    </row>
    <row r="15" spans="1:74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2"/>
      <c r="BS15" s="14" t="s">
        <v>4</v>
      </c>
    </row>
    <row r="16" spans="1:74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18</v>
      </c>
      <c r="AO16" s="19"/>
      <c r="AP16" s="19"/>
      <c r="AQ16" s="19"/>
      <c r="AR16" s="17"/>
      <c r="BE16" s="282"/>
      <c r="BS16" s="14" t="s">
        <v>4</v>
      </c>
    </row>
    <row r="17" spans="2:71" ht="18.45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18</v>
      </c>
      <c r="AO17" s="19"/>
      <c r="AP17" s="19"/>
      <c r="AQ17" s="19"/>
      <c r="AR17" s="17"/>
      <c r="BE17" s="282"/>
      <c r="BS17" s="14" t="s">
        <v>30</v>
      </c>
    </row>
    <row r="18" spans="2:7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2"/>
      <c r="BS18" s="14" t="s">
        <v>6</v>
      </c>
    </row>
    <row r="19" spans="2:7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18</v>
      </c>
      <c r="AO19" s="19"/>
      <c r="AP19" s="19"/>
      <c r="AQ19" s="19"/>
      <c r="AR19" s="17"/>
      <c r="BE19" s="282"/>
      <c r="BS19" s="14" t="s">
        <v>6</v>
      </c>
    </row>
    <row r="20" spans="2:71" ht="18.45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18</v>
      </c>
      <c r="AO20" s="19"/>
      <c r="AP20" s="19"/>
      <c r="AQ20" s="19"/>
      <c r="AR20" s="17"/>
      <c r="BE20" s="282"/>
      <c r="BS20" s="14" t="s">
        <v>30</v>
      </c>
    </row>
    <row r="21" spans="2:7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2"/>
    </row>
    <row r="22" spans="2:7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2"/>
    </row>
    <row r="23" spans="2:71" ht="60" customHeight="1">
      <c r="B23" s="18"/>
      <c r="C23" s="19"/>
      <c r="D23" s="19"/>
      <c r="E23" s="316" t="s">
        <v>33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19"/>
      <c r="AP23" s="19"/>
      <c r="AQ23" s="19"/>
      <c r="AR23" s="17"/>
      <c r="BE23" s="282"/>
    </row>
    <row r="24" spans="2:7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2"/>
    </row>
    <row r="25" spans="2:7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2"/>
    </row>
    <row r="26" spans="2:71" s="1" customFormat="1" ht="25.95" customHeight="1">
      <c r="B26" s="31"/>
      <c r="C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4">
        <f>ROUND(AG54,15)</f>
        <v>0</v>
      </c>
      <c r="AL26" s="285"/>
      <c r="AM26" s="285"/>
      <c r="AN26" s="285"/>
      <c r="AO26" s="285"/>
      <c r="AP26" s="32"/>
      <c r="AQ26" s="32"/>
      <c r="AR26" s="35"/>
      <c r="BE26" s="282"/>
    </row>
    <row r="27" spans="2:71" s="1" customFormat="1" ht="6.9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82"/>
    </row>
    <row r="28" spans="2:71" s="1" customFormat="1" ht="13.2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17" t="s">
        <v>35</v>
      </c>
      <c r="M28" s="317"/>
      <c r="N28" s="317"/>
      <c r="O28" s="317"/>
      <c r="P28" s="317"/>
      <c r="Q28" s="32"/>
      <c r="R28" s="32"/>
      <c r="S28" s="32"/>
      <c r="T28" s="32"/>
      <c r="U28" s="32"/>
      <c r="V28" s="32"/>
      <c r="W28" s="317" t="s">
        <v>36</v>
      </c>
      <c r="X28" s="317"/>
      <c r="Y28" s="317"/>
      <c r="Z28" s="317"/>
      <c r="AA28" s="317"/>
      <c r="AB28" s="317"/>
      <c r="AC28" s="317"/>
      <c r="AD28" s="317"/>
      <c r="AE28" s="317"/>
      <c r="AF28" s="32"/>
      <c r="AG28" s="32"/>
      <c r="AH28" s="32"/>
      <c r="AI28" s="32"/>
      <c r="AJ28" s="32"/>
      <c r="AK28" s="317" t="s">
        <v>37</v>
      </c>
      <c r="AL28" s="317"/>
      <c r="AM28" s="317"/>
      <c r="AN28" s="317"/>
      <c r="AO28" s="317"/>
      <c r="AP28" s="32"/>
      <c r="AQ28" s="32"/>
      <c r="AR28" s="35"/>
      <c r="BE28" s="282"/>
    </row>
    <row r="29" spans="2:71" s="2" customFormat="1" ht="14.4" customHeight="1">
      <c r="B29" s="36"/>
      <c r="C29" s="37"/>
      <c r="D29" s="26" t="s">
        <v>38</v>
      </c>
      <c r="E29" s="37"/>
      <c r="F29" s="26" t="s">
        <v>39</v>
      </c>
      <c r="G29" s="37"/>
      <c r="H29" s="37"/>
      <c r="I29" s="37"/>
      <c r="J29" s="37"/>
      <c r="K29" s="37"/>
      <c r="L29" s="318">
        <v>0.21</v>
      </c>
      <c r="M29" s="280"/>
      <c r="N29" s="280"/>
      <c r="O29" s="280"/>
      <c r="P29" s="280"/>
      <c r="Q29" s="37"/>
      <c r="R29" s="37"/>
      <c r="S29" s="37"/>
      <c r="T29" s="37"/>
      <c r="U29" s="37"/>
      <c r="V29" s="37"/>
      <c r="W29" s="279">
        <f>ROUND(AZ54, 15)</f>
        <v>0</v>
      </c>
      <c r="X29" s="280"/>
      <c r="Y29" s="280"/>
      <c r="Z29" s="280"/>
      <c r="AA29" s="280"/>
      <c r="AB29" s="280"/>
      <c r="AC29" s="280"/>
      <c r="AD29" s="280"/>
      <c r="AE29" s="280"/>
      <c r="AF29" s="37"/>
      <c r="AG29" s="37"/>
      <c r="AH29" s="37"/>
      <c r="AI29" s="37"/>
      <c r="AJ29" s="37"/>
      <c r="AK29" s="279">
        <f>ROUND(AV54, 15)</f>
        <v>0</v>
      </c>
      <c r="AL29" s="280"/>
      <c r="AM29" s="280"/>
      <c r="AN29" s="280"/>
      <c r="AO29" s="280"/>
      <c r="AP29" s="37"/>
      <c r="AQ29" s="37"/>
      <c r="AR29" s="38"/>
      <c r="BE29" s="283"/>
    </row>
    <row r="30" spans="2:71" s="2" customFormat="1" ht="14.4" customHeight="1">
      <c r="B30" s="36"/>
      <c r="C30" s="37"/>
      <c r="D30" s="37"/>
      <c r="E30" s="37"/>
      <c r="F30" s="26" t="s">
        <v>40</v>
      </c>
      <c r="G30" s="37"/>
      <c r="H30" s="37"/>
      <c r="I30" s="37"/>
      <c r="J30" s="37"/>
      <c r="K30" s="37"/>
      <c r="L30" s="318">
        <v>0.15</v>
      </c>
      <c r="M30" s="280"/>
      <c r="N30" s="280"/>
      <c r="O30" s="280"/>
      <c r="P30" s="280"/>
      <c r="Q30" s="37"/>
      <c r="R30" s="37"/>
      <c r="S30" s="37"/>
      <c r="T30" s="37"/>
      <c r="U30" s="37"/>
      <c r="V30" s="37"/>
      <c r="W30" s="279">
        <f>ROUND(BA54, 15)</f>
        <v>0</v>
      </c>
      <c r="X30" s="280"/>
      <c r="Y30" s="280"/>
      <c r="Z30" s="280"/>
      <c r="AA30" s="280"/>
      <c r="AB30" s="280"/>
      <c r="AC30" s="280"/>
      <c r="AD30" s="280"/>
      <c r="AE30" s="280"/>
      <c r="AF30" s="37"/>
      <c r="AG30" s="37"/>
      <c r="AH30" s="37"/>
      <c r="AI30" s="37"/>
      <c r="AJ30" s="37"/>
      <c r="AK30" s="279">
        <f>ROUND(AW54, 15)</f>
        <v>0</v>
      </c>
      <c r="AL30" s="280"/>
      <c r="AM30" s="280"/>
      <c r="AN30" s="280"/>
      <c r="AO30" s="280"/>
      <c r="AP30" s="37"/>
      <c r="AQ30" s="37"/>
      <c r="AR30" s="38"/>
      <c r="BE30" s="283"/>
    </row>
    <row r="31" spans="2:71" s="2" customFormat="1" ht="14.4" hidden="1" customHeight="1">
      <c r="B31" s="36"/>
      <c r="C31" s="37"/>
      <c r="D31" s="37"/>
      <c r="E31" s="37"/>
      <c r="F31" s="26" t="s">
        <v>41</v>
      </c>
      <c r="G31" s="37"/>
      <c r="H31" s="37"/>
      <c r="I31" s="37"/>
      <c r="J31" s="37"/>
      <c r="K31" s="37"/>
      <c r="L31" s="318">
        <v>0.21</v>
      </c>
      <c r="M31" s="280"/>
      <c r="N31" s="280"/>
      <c r="O31" s="280"/>
      <c r="P31" s="280"/>
      <c r="Q31" s="37"/>
      <c r="R31" s="37"/>
      <c r="S31" s="37"/>
      <c r="T31" s="37"/>
      <c r="U31" s="37"/>
      <c r="V31" s="37"/>
      <c r="W31" s="279">
        <f>ROUND(BB54, 15)</f>
        <v>0</v>
      </c>
      <c r="X31" s="280"/>
      <c r="Y31" s="280"/>
      <c r="Z31" s="280"/>
      <c r="AA31" s="280"/>
      <c r="AB31" s="280"/>
      <c r="AC31" s="280"/>
      <c r="AD31" s="280"/>
      <c r="AE31" s="280"/>
      <c r="AF31" s="37"/>
      <c r="AG31" s="37"/>
      <c r="AH31" s="37"/>
      <c r="AI31" s="37"/>
      <c r="AJ31" s="37"/>
      <c r="AK31" s="279">
        <v>0</v>
      </c>
      <c r="AL31" s="280"/>
      <c r="AM31" s="280"/>
      <c r="AN31" s="280"/>
      <c r="AO31" s="280"/>
      <c r="AP31" s="37"/>
      <c r="AQ31" s="37"/>
      <c r="AR31" s="38"/>
      <c r="BE31" s="283"/>
    </row>
    <row r="32" spans="2:71" s="2" customFormat="1" ht="14.4" hidden="1" customHeight="1">
      <c r="B32" s="36"/>
      <c r="C32" s="37"/>
      <c r="D32" s="37"/>
      <c r="E32" s="37"/>
      <c r="F32" s="26" t="s">
        <v>42</v>
      </c>
      <c r="G32" s="37"/>
      <c r="H32" s="37"/>
      <c r="I32" s="37"/>
      <c r="J32" s="37"/>
      <c r="K32" s="37"/>
      <c r="L32" s="318">
        <v>0.15</v>
      </c>
      <c r="M32" s="280"/>
      <c r="N32" s="280"/>
      <c r="O32" s="280"/>
      <c r="P32" s="280"/>
      <c r="Q32" s="37"/>
      <c r="R32" s="37"/>
      <c r="S32" s="37"/>
      <c r="T32" s="37"/>
      <c r="U32" s="37"/>
      <c r="V32" s="37"/>
      <c r="W32" s="279">
        <f>ROUND(BC54, 15)</f>
        <v>0</v>
      </c>
      <c r="X32" s="280"/>
      <c r="Y32" s="280"/>
      <c r="Z32" s="280"/>
      <c r="AA32" s="280"/>
      <c r="AB32" s="280"/>
      <c r="AC32" s="280"/>
      <c r="AD32" s="280"/>
      <c r="AE32" s="280"/>
      <c r="AF32" s="37"/>
      <c r="AG32" s="37"/>
      <c r="AH32" s="37"/>
      <c r="AI32" s="37"/>
      <c r="AJ32" s="37"/>
      <c r="AK32" s="279">
        <v>0</v>
      </c>
      <c r="AL32" s="280"/>
      <c r="AM32" s="280"/>
      <c r="AN32" s="280"/>
      <c r="AO32" s="280"/>
      <c r="AP32" s="37"/>
      <c r="AQ32" s="37"/>
      <c r="AR32" s="38"/>
      <c r="BE32" s="283"/>
    </row>
    <row r="33" spans="2:44" s="2" customFormat="1" ht="14.4" hidden="1" customHeight="1">
      <c r="B33" s="36"/>
      <c r="C33" s="37"/>
      <c r="D33" s="37"/>
      <c r="E33" s="37"/>
      <c r="F33" s="26" t="s">
        <v>43</v>
      </c>
      <c r="G33" s="37"/>
      <c r="H33" s="37"/>
      <c r="I33" s="37"/>
      <c r="J33" s="37"/>
      <c r="K33" s="37"/>
      <c r="L33" s="318">
        <v>0</v>
      </c>
      <c r="M33" s="280"/>
      <c r="N33" s="280"/>
      <c r="O33" s="280"/>
      <c r="P33" s="280"/>
      <c r="Q33" s="37"/>
      <c r="R33" s="37"/>
      <c r="S33" s="37"/>
      <c r="T33" s="37"/>
      <c r="U33" s="37"/>
      <c r="V33" s="37"/>
      <c r="W33" s="279">
        <f>ROUND(BD54, 15)</f>
        <v>0</v>
      </c>
      <c r="X33" s="280"/>
      <c r="Y33" s="280"/>
      <c r="Z33" s="280"/>
      <c r="AA33" s="280"/>
      <c r="AB33" s="280"/>
      <c r="AC33" s="280"/>
      <c r="AD33" s="280"/>
      <c r="AE33" s="280"/>
      <c r="AF33" s="37"/>
      <c r="AG33" s="37"/>
      <c r="AH33" s="37"/>
      <c r="AI33" s="37"/>
      <c r="AJ33" s="37"/>
      <c r="AK33" s="279">
        <v>0</v>
      </c>
      <c r="AL33" s="280"/>
      <c r="AM33" s="280"/>
      <c r="AN33" s="280"/>
      <c r="AO33" s="280"/>
      <c r="AP33" s="37"/>
      <c r="AQ33" s="37"/>
      <c r="AR33" s="38"/>
    </row>
    <row r="34" spans="2:44" s="1" customFormat="1" ht="6.9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</row>
    <row r="35" spans="2:44" s="1" customFormat="1" ht="25.95" customHeight="1"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86" t="s">
        <v>46</v>
      </c>
      <c r="Y35" s="287"/>
      <c r="Z35" s="287"/>
      <c r="AA35" s="287"/>
      <c r="AB35" s="287"/>
      <c r="AC35" s="41"/>
      <c r="AD35" s="41"/>
      <c r="AE35" s="41"/>
      <c r="AF35" s="41"/>
      <c r="AG35" s="41"/>
      <c r="AH35" s="41"/>
      <c r="AI35" s="41"/>
      <c r="AJ35" s="41"/>
      <c r="AK35" s="288">
        <f>SUM(AK26:AK33)</f>
        <v>0</v>
      </c>
      <c r="AL35" s="287"/>
      <c r="AM35" s="287"/>
      <c r="AN35" s="287"/>
      <c r="AO35" s="289"/>
      <c r="AP35" s="39"/>
      <c r="AQ35" s="39"/>
      <c r="AR35" s="35"/>
    </row>
    <row r="36" spans="2:44" s="1" customFormat="1" ht="6.9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44" s="1" customFormat="1" ht="6.9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44" s="1" customFormat="1" ht="6.9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44" s="1" customFormat="1" ht="24.9" customHeight="1">
      <c r="B42" s="31"/>
      <c r="C42" s="20" t="s">
        <v>47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44" s="1" customFormat="1" ht="6.9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44" s="3" customFormat="1" ht="12" customHeight="1">
      <c r="B44" s="47"/>
      <c r="C44" s="26" t="s">
        <v>12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64019048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2:44" s="4" customFormat="1" ht="36.9" customHeight="1">
      <c r="B45" s="50"/>
      <c r="C45" s="51" t="s">
        <v>15</v>
      </c>
      <c r="D45" s="52"/>
      <c r="E45" s="52"/>
      <c r="F45" s="52"/>
      <c r="G45" s="52"/>
      <c r="H45" s="52"/>
      <c r="I45" s="52"/>
      <c r="J45" s="52"/>
      <c r="K45" s="52"/>
      <c r="L45" s="293" t="str">
        <f>K6</f>
        <v>Oprava geometrických parametrů koleje 2019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52"/>
      <c r="AQ45" s="52"/>
      <c r="AR45" s="53"/>
    </row>
    <row r="46" spans="2:44" s="1" customFormat="1" ht="6.9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44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95" t="str">
        <f>IF(AN8= "","",AN8)</f>
        <v>26. 3. 2019</v>
      </c>
      <c r="AN47" s="295"/>
      <c r="AO47" s="32"/>
      <c r="AP47" s="32"/>
      <c r="AQ47" s="32"/>
      <c r="AR47" s="35"/>
    </row>
    <row r="48" spans="2:44" s="1" customFormat="1" ht="6.9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1" s="1" customFormat="1" ht="15.6" customHeight="1">
      <c r="B49" s="31"/>
      <c r="C49" s="26" t="s">
        <v>24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29</v>
      </c>
      <c r="AJ49" s="32"/>
      <c r="AK49" s="32"/>
      <c r="AL49" s="32"/>
      <c r="AM49" s="291" t="str">
        <f>IF(E17="","",E17)</f>
        <v xml:space="preserve"> </v>
      </c>
      <c r="AN49" s="292"/>
      <c r="AO49" s="292"/>
      <c r="AP49" s="292"/>
      <c r="AQ49" s="32"/>
      <c r="AR49" s="35"/>
      <c r="AS49" s="296" t="s">
        <v>48</v>
      </c>
      <c r="AT49" s="297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5.6" customHeight="1">
      <c r="B50" s="31"/>
      <c r="C50" s="26" t="s">
        <v>27</v>
      </c>
      <c r="D50" s="32"/>
      <c r="E50" s="32"/>
      <c r="F50" s="32"/>
      <c r="G50" s="32"/>
      <c r="H50" s="32"/>
      <c r="I50" s="32"/>
      <c r="J50" s="32"/>
      <c r="K50" s="32"/>
      <c r="L50" s="48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31</v>
      </c>
      <c r="AJ50" s="32"/>
      <c r="AK50" s="32"/>
      <c r="AL50" s="32"/>
      <c r="AM50" s="291" t="str">
        <f>IF(E20="","",E20)</f>
        <v xml:space="preserve"> </v>
      </c>
      <c r="AN50" s="292"/>
      <c r="AO50" s="292"/>
      <c r="AP50" s="292"/>
      <c r="AQ50" s="32"/>
      <c r="AR50" s="35"/>
      <c r="AS50" s="298"/>
      <c r="AT50" s="299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8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300"/>
      <c r="AT51" s="301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1"/>
      <c r="C52" s="302" t="s">
        <v>49</v>
      </c>
      <c r="D52" s="303"/>
      <c r="E52" s="303"/>
      <c r="F52" s="303"/>
      <c r="G52" s="303"/>
      <c r="H52" s="62"/>
      <c r="I52" s="304" t="s">
        <v>50</v>
      </c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5" t="s">
        <v>51</v>
      </c>
      <c r="AH52" s="303"/>
      <c r="AI52" s="303"/>
      <c r="AJ52" s="303"/>
      <c r="AK52" s="303"/>
      <c r="AL52" s="303"/>
      <c r="AM52" s="303"/>
      <c r="AN52" s="304" t="s">
        <v>52</v>
      </c>
      <c r="AO52" s="303"/>
      <c r="AP52" s="303"/>
      <c r="AQ52" s="63" t="s">
        <v>53</v>
      </c>
      <c r="AR52" s="35"/>
      <c r="AS52" s="64" t="s">
        <v>54</v>
      </c>
      <c r="AT52" s="65" t="s">
        <v>55</v>
      </c>
      <c r="AU52" s="65" t="s">
        <v>56</v>
      </c>
      <c r="AV52" s="65" t="s">
        <v>57</v>
      </c>
      <c r="AW52" s="65" t="s">
        <v>58</v>
      </c>
      <c r="AX52" s="65" t="s">
        <v>59</v>
      </c>
      <c r="AY52" s="65" t="s">
        <v>60</v>
      </c>
      <c r="AZ52" s="65" t="s">
        <v>61</v>
      </c>
      <c r="BA52" s="65" t="s">
        <v>62</v>
      </c>
      <c r="BB52" s="65" t="s">
        <v>63</v>
      </c>
      <c r="BC52" s="65" t="s">
        <v>64</v>
      </c>
      <c r="BD52" s="66" t="s">
        <v>65</v>
      </c>
    </row>
    <row r="53" spans="1:91" s="1" customFormat="1" ht="10.8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5" customFormat="1" ht="32.4" customHeight="1">
      <c r="B54" s="70"/>
      <c r="C54" s="71" t="s">
        <v>66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09">
        <f>ROUND(AG55,15)</f>
        <v>0</v>
      </c>
      <c r="AH54" s="309"/>
      <c r="AI54" s="309"/>
      <c r="AJ54" s="309"/>
      <c r="AK54" s="309"/>
      <c r="AL54" s="309"/>
      <c r="AM54" s="309"/>
      <c r="AN54" s="310">
        <f>SUM(AG54,AT54)</f>
        <v>0</v>
      </c>
      <c r="AO54" s="310"/>
      <c r="AP54" s="310"/>
      <c r="AQ54" s="74" t="s">
        <v>18</v>
      </c>
      <c r="AR54" s="75"/>
      <c r="AS54" s="76">
        <f>ROUND(AS55,15)</f>
        <v>0</v>
      </c>
      <c r="AT54" s="77">
        <f>ROUND(SUM(AV54:AW54),15)</f>
        <v>0</v>
      </c>
      <c r="AU54" s="78">
        <f>ROUND(AU55,5)</f>
        <v>0</v>
      </c>
      <c r="AV54" s="77">
        <f>ROUND(AZ54*L29,15)</f>
        <v>0</v>
      </c>
      <c r="AW54" s="77">
        <f>ROUND(BA54*L30,15)</f>
        <v>0</v>
      </c>
      <c r="AX54" s="77">
        <f>ROUND(BB54*L29,15)</f>
        <v>0</v>
      </c>
      <c r="AY54" s="77">
        <f>ROUND(BC54*L30,15)</f>
        <v>0</v>
      </c>
      <c r="AZ54" s="77">
        <f>ROUND(AZ55,15)</f>
        <v>0</v>
      </c>
      <c r="BA54" s="77">
        <f>ROUND(BA55,15)</f>
        <v>0</v>
      </c>
      <c r="BB54" s="77">
        <f>ROUND(BB55,15)</f>
        <v>0</v>
      </c>
      <c r="BC54" s="77">
        <f>ROUND(BC55,15)</f>
        <v>0</v>
      </c>
      <c r="BD54" s="79">
        <f>ROUND(BD55,15)</f>
        <v>0</v>
      </c>
      <c r="BS54" s="80" t="s">
        <v>67</v>
      </c>
      <c r="BT54" s="80" t="s">
        <v>6</v>
      </c>
      <c r="BU54" s="81" t="s">
        <v>68</v>
      </c>
      <c r="BV54" s="80" t="s">
        <v>69</v>
      </c>
      <c r="BW54" s="80" t="s">
        <v>5</v>
      </c>
      <c r="BX54" s="80" t="s">
        <v>70</v>
      </c>
      <c r="CL54" s="80" t="s">
        <v>18</v>
      </c>
    </row>
    <row r="55" spans="1:91" s="6" customFormat="1" ht="26.4" customHeight="1">
      <c r="A55" s="82" t="s">
        <v>71</v>
      </c>
      <c r="B55" s="83"/>
      <c r="C55" s="84"/>
      <c r="D55" s="308" t="s">
        <v>72</v>
      </c>
      <c r="E55" s="308"/>
      <c r="F55" s="308"/>
      <c r="G55" s="308"/>
      <c r="H55" s="308"/>
      <c r="I55" s="85"/>
      <c r="J55" s="308" t="s">
        <v>73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6">
        <f>'SO 01 - Oprava GPK'!J30</f>
        <v>0</v>
      </c>
      <c r="AH55" s="307"/>
      <c r="AI55" s="307"/>
      <c r="AJ55" s="307"/>
      <c r="AK55" s="307"/>
      <c r="AL55" s="307"/>
      <c r="AM55" s="307"/>
      <c r="AN55" s="306">
        <f>SUM(AG55,AT55)</f>
        <v>0</v>
      </c>
      <c r="AO55" s="307"/>
      <c r="AP55" s="307"/>
      <c r="AQ55" s="86" t="s">
        <v>74</v>
      </c>
      <c r="AR55" s="87"/>
      <c r="AS55" s="88">
        <v>0</v>
      </c>
      <c r="AT55" s="89">
        <f>ROUND(SUM(AV55:AW55),15)</f>
        <v>0</v>
      </c>
      <c r="AU55" s="90">
        <f>'SO 01 - Oprava GPK'!P82</f>
        <v>0</v>
      </c>
      <c r="AV55" s="89">
        <f>'SO 01 - Oprava GPK'!J33</f>
        <v>0</v>
      </c>
      <c r="AW55" s="89">
        <f>'SO 01 - Oprava GPK'!J34</f>
        <v>0</v>
      </c>
      <c r="AX55" s="89">
        <f>'SO 01 - Oprava GPK'!J35</f>
        <v>0</v>
      </c>
      <c r="AY55" s="89">
        <f>'SO 01 - Oprava GPK'!J36</f>
        <v>0</v>
      </c>
      <c r="AZ55" s="89">
        <f>'SO 01 - Oprava GPK'!F33</f>
        <v>0</v>
      </c>
      <c r="BA55" s="89">
        <f>'SO 01 - Oprava GPK'!F34</f>
        <v>0</v>
      </c>
      <c r="BB55" s="89">
        <f>'SO 01 - Oprava GPK'!F35</f>
        <v>0</v>
      </c>
      <c r="BC55" s="89">
        <f>'SO 01 - Oprava GPK'!F36</f>
        <v>0</v>
      </c>
      <c r="BD55" s="91">
        <f>'SO 01 - Oprava GPK'!F37</f>
        <v>0</v>
      </c>
      <c r="BT55" s="92" t="s">
        <v>75</v>
      </c>
      <c r="BV55" s="92" t="s">
        <v>69</v>
      </c>
      <c r="BW55" s="92" t="s">
        <v>76</v>
      </c>
      <c r="BX55" s="92" t="s">
        <v>5</v>
      </c>
      <c r="CL55" s="92" t="s">
        <v>18</v>
      </c>
      <c r="CM55" s="92" t="s">
        <v>77</v>
      </c>
    </row>
    <row r="56" spans="1:91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1" s="1" customFormat="1" ht="6.9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algorithmName="SHA-512" hashValue="xnZS8RzwD2I3ijg8TTqYudgC+aCyi4RvRpzCZBxbFpf1SwJooTaZjBXKkzjCSrG6b1LUc5pNWLGybor8Tsz+rA==" saltValue="P6W3++DJz8ks7NOzVoVuPwanAb5ktHQdW8lY286SMab4+VV96GpAsGlTwlnYHKgWhHNuvFopqczapbseVuMyjQ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Oprava GP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46"/>
  <sheetViews>
    <sheetView showGridLines="0" tabSelected="1" topLeftCell="A86" workbookViewId="0"/>
  </sheetViews>
  <sheetFormatPr defaultRowHeight="13.8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9" width="17.28515625" style="93" customWidth="1"/>
    <col min="10" max="11" width="17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4" t="s">
        <v>76</v>
      </c>
    </row>
    <row r="3" spans="2:46" ht="6.9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7"/>
      <c r="AT3" s="14" t="s">
        <v>77</v>
      </c>
    </row>
    <row r="4" spans="2:46" ht="24.9" customHeight="1">
      <c r="B4" s="17"/>
      <c r="D4" s="97" t="s">
        <v>78</v>
      </c>
      <c r="L4" s="17"/>
      <c r="M4" s="98" t="s">
        <v>10</v>
      </c>
      <c r="AT4" s="14" t="s">
        <v>4</v>
      </c>
    </row>
    <row r="5" spans="2:46" ht="6.9" customHeight="1">
      <c r="B5" s="17"/>
      <c r="L5" s="17"/>
    </row>
    <row r="6" spans="2:46" ht="12" customHeight="1">
      <c r="B6" s="17"/>
      <c r="D6" s="99" t="s">
        <v>15</v>
      </c>
      <c r="L6" s="17"/>
    </row>
    <row r="7" spans="2:46" ht="14.4" customHeight="1">
      <c r="B7" s="17"/>
      <c r="E7" s="319" t="str">
        <f>'Rekapitulace zakázky'!K6</f>
        <v>Oprava geometrických parametrů koleje 2019</v>
      </c>
      <c r="F7" s="320"/>
      <c r="G7" s="320"/>
      <c r="H7" s="320"/>
      <c r="L7" s="17"/>
    </row>
    <row r="8" spans="2:46" s="1" customFormat="1" ht="12" customHeight="1">
      <c r="B8" s="35"/>
      <c r="D8" s="99" t="s">
        <v>79</v>
      </c>
      <c r="I8" s="100"/>
      <c r="L8" s="35"/>
    </row>
    <row r="9" spans="2:46" s="1" customFormat="1" ht="36.9" customHeight="1">
      <c r="B9" s="35"/>
      <c r="E9" s="321" t="s">
        <v>80</v>
      </c>
      <c r="F9" s="322"/>
      <c r="G9" s="322"/>
      <c r="H9" s="322"/>
      <c r="I9" s="100"/>
      <c r="L9" s="35"/>
    </row>
    <row r="10" spans="2:46" s="1" customFormat="1" ht="10.199999999999999">
      <c r="B10" s="35"/>
      <c r="I10" s="100"/>
      <c r="L10" s="35"/>
    </row>
    <row r="11" spans="2:46" s="1" customFormat="1" ht="12" customHeight="1">
      <c r="B11" s="35"/>
      <c r="D11" s="99" t="s">
        <v>17</v>
      </c>
      <c r="F11" s="101" t="s">
        <v>18</v>
      </c>
      <c r="I11" s="102" t="s">
        <v>19</v>
      </c>
      <c r="J11" s="101" t="s">
        <v>18</v>
      </c>
      <c r="L11" s="35"/>
    </row>
    <row r="12" spans="2:46" s="1" customFormat="1" ht="12" customHeight="1">
      <c r="B12" s="35"/>
      <c r="D12" s="99" t="s">
        <v>20</v>
      </c>
      <c r="F12" s="101" t="s">
        <v>21</v>
      </c>
      <c r="I12" s="102" t="s">
        <v>22</v>
      </c>
      <c r="J12" s="103" t="str">
        <f>'Rekapitulace zakázky'!AN8</f>
        <v>26. 3. 2019</v>
      </c>
      <c r="L12" s="35"/>
    </row>
    <row r="13" spans="2:46" s="1" customFormat="1" ht="10.8" customHeight="1">
      <c r="B13" s="35"/>
      <c r="I13" s="100"/>
      <c r="L13" s="35"/>
    </row>
    <row r="14" spans="2:46" s="1" customFormat="1" ht="12" customHeight="1">
      <c r="B14" s="35"/>
      <c r="D14" s="99" t="s">
        <v>24</v>
      </c>
      <c r="I14" s="102" t="s">
        <v>25</v>
      </c>
      <c r="J14" s="101" t="str">
        <f>IF('Rekapitulace zakázky'!AN10="","",'Rekapitulace zakázky'!AN10)</f>
        <v/>
      </c>
      <c r="L14" s="35"/>
    </row>
    <row r="15" spans="2:46" s="1" customFormat="1" ht="18" customHeight="1">
      <c r="B15" s="35"/>
      <c r="E15" s="101" t="str">
        <f>IF('Rekapitulace zakázky'!E11="","",'Rekapitulace zakázky'!E11)</f>
        <v xml:space="preserve"> </v>
      </c>
      <c r="I15" s="102" t="s">
        <v>26</v>
      </c>
      <c r="J15" s="101" t="str">
        <f>IF('Rekapitulace zakázky'!AN11="","",'Rekapitulace zakázky'!AN11)</f>
        <v/>
      </c>
      <c r="L15" s="35"/>
    </row>
    <row r="16" spans="2:46" s="1" customFormat="1" ht="6.9" customHeight="1">
      <c r="B16" s="35"/>
      <c r="I16" s="100"/>
      <c r="L16" s="35"/>
    </row>
    <row r="17" spans="2:12" s="1" customFormat="1" ht="12" customHeight="1">
      <c r="B17" s="35"/>
      <c r="D17" s="99" t="s">
        <v>27</v>
      </c>
      <c r="I17" s="102" t="s">
        <v>25</v>
      </c>
      <c r="J17" s="27" t="str">
        <f>'Rekapitulace zakázky'!AN13</f>
        <v>Vyplň údaj</v>
      </c>
      <c r="L17" s="35"/>
    </row>
    <row r="18" spans="2:12" s="1" customFormat="1" ht="18" customHeight="1">
      <c r="B18" s="35"/>
      <c r="E18" s="323" t="str">
        <f>'Rekapitulace zakázky'!E14</f>
        <v>Vyplň údaj</v>
      </c>
      <c r="F18" s="324"/>
      <c r="G18" s="324"/>
      <c r="H18" s="324"/>
      <c r="I18" s="102" t="s">
        <v>26</v>
      </c>
      <c r="J18" s="27" t="str">
        <f>'Rekapitulace zakázky'!AN14</f>
        <v>Vyplň údaj</v>
      </c>
      <c r="L18" s="35"/>
    </row>
    <row r="19" spans="2:12" s="1" customFormat="1" ht="6.9" customHeight="1">
      <c r="B19" s="35"/>
      <c r="I19" s="100"/>
      <c r="L19" s="35"/>
    </row>
    <row r="20" spans="2:12" s="1" customFormat="1" ht="12" customHeight="1">
      <c r="B20" s="35"/>
      <c r="D20" s="99" t="s">
        <v>29</v>
      </c>
      <c r="I20" s="102" t="s">
        <v>25</v>
      </c>
      <c r="J20" s="101" t="str">
        <f>IF('Rekapitulace zakázky'!AN16="","",'Rekapitulace zakázky'!AN16)</f>
        <v/>
      </c>
      <c r="L20" s="35"/>
    </row>
    <row r="21" spans="2:12" s="1" customFormat="1" ht="18" customHeight="1">
      <c r="B21" s="35"/>
      <c r="E21" s="101" t="str">
        <f>IF('Rekapitulace zakázky'!E17="","",'Rekapitulace zakázky'!E17)</f>
        <v xml:space="preserve"> </v>
      </c>
      <c r="I21" s="102" t="s">
        <v>26</v>
      </c>
      <c r="J21" s="101" t="str">
        <f>IF('Rekapitulace zakázky'!AN17="","",'Rekapitulace zakázky'!AN17)</f>
        <v/>
      </c>
      <c r="L21" s="35"/>
    </row>
    <row r="22" spans="2:12" s="1" customFormat="1" ht="6.9" customHeight="1">
      <c r="B22" s="35"/>
      <c r="I22" s="100"/>
      <c r="L22" s="35"/>
    </row>
    <row r="23" spans="2:12" s="1" customFormat="1" ht="12" customHeight="1">
      <c r="B23" s="35"/>
      <c r="D23" s="99" t="s">
        <v>31</v>
      </c>
      <c r="I23" s="102" t="s">
        <v>25</v>
      </c>
      <c r="J23" s="101" t="str">
        <f>IF('Rekapitulace zakázky'!AN19="","",'Rekapitulace zakázky'!AN19)</f>
        <v/>
      </c>
      <c r="L23" s="35"/>
    </row>
    <row r="24" spans="2:12" s="1" customFormat="1" ht="18" customHeight="1">
      <c r="B24" s="35"/>
      <c r="E24" s="101" t="str">
        <f>IF('Rekapitulace zakázky'!E20="","",'Rekapitulace zakázky'!E20)</f>
        <v xml:space="preserve"> </v>
      </c>
      <c r="I24" s="102" t="s">
        <v>26</v>
      </c>
      <c r="J24" s="101" t="str">
        <f>IF('Rekapitulace zakázky'!AN20="","",'Rekapitulace zakázky'!AN20)</f>
        <v/>
      </c>
      <c r="L24" s="35"/>
    </row>
    <row r="25" spans="2:12" s="1" customFormat="1" ht="6.9" customHeight="1">
      <c r="B25" s="35"/>
      <c r="I25" s="100"/>
      <c r="L25" s="35"/>
    </row>
    <row r="26" spans="2:12" s="1" customFormat="1" ht="12" customHeight="1">
      <c r="B26" s="35"/>
      <c r="D26" s="99" t="s">
        <v>32</v>
      </c>
      <c r="I26" s="100"/>
      <c r="L26" s="35"/>
    </row>
    <row r="27" spans="2:12" s="7" customFormat="1" ht="14.4" customHeight="1">
      <c r="B27" s="104"/>
      <c r="E27" s="325" t="s">
        <v>18</v>
      </c>
      <c r="F27" s="325"/>
      <c r="G27" s="325"/>
      <c r="H27" s="325"/>
      <c r="I27" s="105"/>
      <c r="L27" s="104"/>
    </row>
    <row r="28" spans="2:12" s="1" customFormat="1" ht="6.9" customHeight="1">
      <c r="B28" s="35"/>
      <c r="I28" s="100"/>
      <c r="L28" s="35"/>
    </row>
    <row r="29" spans="2:12" s="1" customFormat="1" ht="6.9" customHeight="1">
      <c r="B29" s="35"/>
      <c r="D29" s="56"/>
      <c r="E29" s="56"/>
      <c r="F29" s="56"/>
      <c r="G29" s="56"/>
      <c r="H29" s="56"/>
      <c r="I29" s="106"/>
      <c r="J29" s="56"/>
      <c r="K29" s="56"/>
      <c r="L29" s="35"/>
    </row>
    <row r="30" spans="2:12" s="1" customFormat="1" ht="25.35" customHeight="1">
      <c r="B30" s="35"/>
      <c r="D30" s="107" t="s">
        <v>34</v>
      </c>
      <c r="I30" s="100"/>
      <c r="J30" s="108">
        <f>ROUND(J82, 15)</f>
        <v>0</v>
      </c>
      <c r="L30" s="35"/>
    </row>
    <row r="31" spans="2:12" s="1" customFormat="1" ht="6.9" customHeight="1">
      <c r="B31" s="35"/>
      <c r="D31" s="56"/>
      <c r="E31" s="56"/>
      <c r="F31" s="56"/>
      <c r="G31" s="56"/>
      <c r="H31" s="56"/>
      <c r="I31" s="106"/>
      <c r="J31" s="56"/>
      <c r="K31" s="56"/>
      <c r="L31" s="35"/>
    </row>
    <row r="32" spans="2:12" s="1" customFormat="1" ht="14.4" customHeight="1">
      <c r="B32" s="35"/>
      <c r="F32" s="109" t="s">
        <v>36</v>
      </c>
      <c r="I32" s="110" t="s">
        <v>35</v>
      </c>
      <c r="J32" s="109" t="s">
        <v>37</v>
      </c>
      <c r="L32" s="35"/>
    </row>
    <row r="33" spans="2:12" s="1" customFormat="1" ht="14.4" customHeight="1">
      <c r="B33" s="35"/>
      <c r="D33" s="111" t="s">
        <v>38</v>
      </c>
      <c r="E33" s="99" t="s">
        <v>39</v>
      </c>
      <c r="F33" s="112">
        <f>ROUND((SUM(BE82:BE345)),  15)</f>
        <v>0</v>
      </c>
      <c r="I33" s="113">
        <v>0.21</v>
      </c>
      <c r="J33" s="112">
        <f>ROUND(((SUM(BE82:BE345))*I33),  15)</f>
        <v>0</v>
      </c>
      <c r="L33" s="35"/>
    </row>
    <row r="34" spans="2:12" s="1" customFormat="1" ht="14.4" customHeight="1">
      <c r="B34" s="35"/>
      <c r="E34" s="99" t="s">
        <v>40</v>
      </c>
      <c r="F34" s="112">
        <f>ROUND((SUM(BF82:BF345)),  15)</f>
        <v>0</v>
      </c>
      <c r="I34" s="113">
        <v>0.15</v>
      </c>
      <c r="J34" s="112">
        <f>ROUND(((SUM(BF82:BF345))*I34),  15)</f>
        <v>0</v>
      </c>
      <c r="L34" s="35"/>
    </row>
    <row r="35" spans="2:12" s="1" customFormat="1" ht="14.4" hidden="1" customHeight="1">
      <c r="B35" s="35"/>
      <c r="E35" s="99" t="s">
        <v>41</v>
      </c>
      <c r="F35" s="112">
        <f>ROUND((SUM(BG82:BG345)),  15)</f>
        <v>0</v>
      </c>
      <c r="I35" s="113">
        <v>0.21</v>
      </c>
      <c r="J35" s="112">
        <f>0</f>
        <v>0</v>
      </c>
      <c r="L35" s="35"/>
    </row>
    <row r="36" spans="2:12" s="1" customFormat="1" ht="14.4" hidden="1" customHeight="1">
      <c r="B36" s="35"/>
      <c r="E36" s="99" t="s">
        <v>42</v>
      </c>
      <c r="F36" s="112">
        <f>ROUND((SUM(BH82:BH345)),  15)</f>
        <v>0</v>
      </c>
      <c r="I36" s="113">
        <v>0.15</v>
      </c>
      <c r="J36" s="112">
        <f>0</f>
        <v>0</v>
      </c>
      <c r="L36" s="35"/>
    </row>
    <row r="37" spans="2:12" s="1" customFormat="1" ht="14.4" hidden="1" customHeight="1">
      <c r="B37" s="35"/>
      <c r="E37" s="99" t="s">
        <v>43</v>
      </c>
      <c r="F37" s="112">
        <f>ROUND((SUM(BI82:BI345)),  15)</f>
        <v>0</v>
      </c>
      <c r="I37" s="113">
        <v>0</v>
      </c>
      <c r="J37" s="112">
        <f>0</f>
        <v>0</v>
      </c>
      <c r="L37" s="35"/>
    </row>
    <row r="38" spans="2:12" s="1" customFormat="1" ht="6.9" customHeight="1">
      <c r="B38" s="35"/>
      <c r="I38" s="100"/>
      <c r="L38" s="35"/>
    </row>
    <row r="39" spans="2:12" s="1" customFormat="1" ht="25.35" customHeight="1">
      <c r="B39" s="35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9"/>
      <c r="J39" s="120">
        <f>SUM(J30:J37)</f>
        <v>0</v>
      </c>
      <c r="K39" s="121"/>
      <c r="L39" s="35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5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5"/>
    </row>
    <row r="45" spans="2:12" s="1" customFormat="1" ht="24.9" customHeight="1">
      <c r="B45" s="31"/>
      <c r="C45" s="20" t="s">
        <v>81</v>
      </c>
      <c r="D45" s="32"/>
      <c r="E45" s="32"/>
      <c r="F45" s="32"/>
      <c r="G45" s="32"/>
      <c r="H45" s="32"/>
      <c r="I45" s="100"/>
      <c r="J45" s="32"/>
      <c r="K45" s="32"/>
      <c r="L45" s="35"/>
    </row>
    <row r="46" spans="2:12" s="1" customFormat="1" ht="6.9" customHeight="1">
      <c r="B46" s="31"/>
      <c r="C46" s="32"/>
      <c r="D46" s="32"/>
      <c r="E46" s="32"/>
      <c r="F46" s="32"/>
      <c r="G46" s="32"/>
      <c r="H46" s="32"/>
      <c r="I46" s="100"/>
      <c r="J46" s="32"/>
      <c r="K46" s="32"/>
      <c r="L46" s="35"/>
    </row>
    <row r="47" spans="2:12" s="1" customFormat="1" ht="12" customHeight="1">
      <c r="B47" s="31"/>
      <c r="C47" s="26" t="s">
        <v>15</v>
      </c>
      <c r="D47" s="32"/>
      <c r="E47" s="32"/>
      <c r="F47" s="32"/>
      <c r="G47" s="32"/>
      <c r="H47" s="32"/>
      <c r="I47" s="100"/>
      <c r="J47" s="32"/>
      <c r="K47" s="32"/>
      <c r="L47" s="35"/>
    </row>
    <row r="48" spans="2:12" s="1" customFormat="1" ht="14.4" customHeight="1">
      <c r="B48" s="31"/>
      <c r="C48" s="32"/>
      <c r="D48" s="32"/>
      <c r="E48" s="326" t="str">
        <f>E7</f>
        <v>Oprava geometrických parametrů koleje 2019</v>
      </c>
      <c r="F48" s="327"/>
      <c r="G48" s="327"/>
      <c r="H48" s="327"/>
      <c r="I48" s="100"/>
      <c r="J48" s="32"/>
      <c r="K48" s="32"/>
      <c r="L48" s="35"/>
    </row>
    <row r="49" spans="2:47" s="1" customFormat="1" ht="12" customHeight="1">
      <c r="B49" s="31"/>
      <c r="C49" s="26" t="s">
        <v>79</v>
      </c>
      <c r="D49" s="32"/>
      <c r="E49" s="32"/>
      <c r="F49" s="32"/>
      <c r="G49" s="32"/>
      <c r="H49" s="32"/>
      <c r="I49" s="100"/>
      <c r="J49" s="32"/>
      <c r="K49" s="32"/>
      <c r="L49" s="35"/>
    </row>
    <row r="50" spans="2:47" s="1" customFormat="1" ht="14.4" customHeight="1">
      <c r="B50" s="31"/>
      <c r="C50" s="32"/>
      <c r="D50" s="32"/>
      <c r="E50" s="293" t="str">
        <f>E9</f>
        <v>SO 01 - Oprava GPK</v>
      </c>
      <c r="F50" s="328"/>
      <c r="G50" s="328"/>
      <c r="H50" s="328"/>
      <c r="I50" s="100"/>
      <c r="J50" s="32"/>
      <c r="K50" s="32"/>
      <c r="L50" s="35"/>
    </row>
    <row r="51" spans="2:47" s="1" customFormat="1" ht="6.9" customHeight="1">
      <c r="B51" s="31"/>
      <c r="C51" s="32"/>
      <c r="D51" s="32"/>
      <c r="E51" s="32"/>
      <c r="F51" s="32"/>
      <c r="G51" s="32"/>
      <c r="H51" s="32"/>
      <c r="I51" s="100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 xml:space="preserve"> </v>
      </c>
      <c r="G52" s="32"/>
      <c r="H52" s="32"/>
      <c r="I52" s="102" t="s">
        <v>22</v>
      </c>
      <c r="J52" s="55" t="str">
        <f>IF(J12="","",J12)</f>
        <v>26. 3. 2019</v>
      </c>
      <c r="K52" s="32"/>
      <c r="L52" s="35"/>
    </row>
    <row r="53" spans="2:47" s="1" customFormat="1" ht="6.9" customHeight="1">
      <c r="B53" s="31"/>
      <c r="C53" s="32"/>
      <c r="D53" s="32"/>
      <c r="E53" s="32"/>
      <c r="F53" s="32"/>
      <c r="G53" s="32"/>
      <c r="H53" s="32"/>
      <c r="I53" s="100"/>
      <c r="J53" s="32"/>
      <c r="K53" s="32"/>
      <c r="L53" s="35"/>
    </row>
    <row r="54" spans="2:47" s="1" customFormat="1" ht="15.6" customHeight="1">
      <c r="B54" s="31"/>
      <c r="C54" s="26" t="s">
        <v>24</v>
      </c>
      <c r="D54" s="32"/>
      <c r="E54" s="32"/>
      <c r="F54" s="24" t="str">
        <f>E15</f>
        <v xml:space="preserve"> </v>
      </c>
      <c r="G54" s="32"/>
      <c r="H54" s="32"/>
      <c r="I54" s="102" t="s">
        <v>29</v>
      </c>
      <c r="J54" s="29" t="str">
        <f>E21</f>
        <v xml:space="preserve"> </v>
      </c>
      <c r="K54" s="32"/>
      <c r="L54" s="35"/>
    </row>
    <row r="55" spans="2:47" s="1" customFormat="1" ht="15.6" customHeight="1">
      <c r="B55" s="31"/>
      <c r="C55" s="26" t="s">
        <v>27</v>
      </c>
      <c r="D55" s="32"/>
      <c r="E55" s="32"/>
      <c r="F55" s="24" t="str">
        <f>IF(E18="","",E18)</f>
        <v>Vyplň údaj</v>
      </c>
      <c r="G55" s="32"/>
      <c r="H55" s="32"/>
      <c r="I55" s="102" t="s">
        <v>31</v>
      </c>
      <c r="J55" s="29" t="str">
        <f>E24</f>
        <v xml:space="preserve"> 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0"/>
      <c r="J56" s="32"/>
      <c r="K56" s="32"/>
      <c r="L56" s="35"/>
    </row>
    <row r="57" spans="2:47" s="1" customFormat="1" ht="29.25" customHeight="1">
      <c r="B57" s="31"/>
      <c r="C57" s="128" t="s">
        <v>82</v>
      </c>
      <c r="D57" s="129"/>
      <c r="E57" s="129"/>
      <c r="F57" s="129"/>
      <c r="G57" s="129"/>
      <c r="H57" s="129"/>
      <c r="I57" s="130"/>
      <c r="J57" s="131" t="s">
        <v>83</v>
      </c>
      <c r="K57" s="129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0"/>
      <c r="J58" s="32"/>
      <c r="K58" s="32"/>
      <c r="L58" s="35"/>
    </row>
    <row r="59" spans="2:47" s="1" customFormat="1" ht="22.8" customHeight="1">
      <c r="B59" s="31"/>
      <c r="C59" s="132" t="s">
        <v>66</v>
      </c>
      <c r="D59" s="32"/>
      <c r="E59" s="32"/>
      <c r="F59" s="32"/>
      <c r="G59" s="32"/>
      <c r="H59" s="32"/>
      <c r="I59" s="100"/>
      <c r="J59" s="73">
        <f>J82</f>
        <v>0</v>
      </c>
      <c r="K59" s="32"/>
      <c r="L59" s="35"/>
      <c r="AU59" s="14" t="s">
        <v>84</v>
      </c>
    </row>
    <row r="60" spans="2:47" s="8" customFormat="1" ht="24.9" customHeight="1">
      <c r="B60" s="133"/>
      <c r="C60" s="134"/>
      <c r="D60" s="135" t="s">
        <v>85</v>
      </c>
      <c r="E60" s="136"/>
      <c r="F60" s="136"/>
      <c r="G60" s="136"/>
      <c r="H60" s="136"/>
      <c r="I60" s="137"/>
      <c r="J60" s="138">
        <f>J83</f>
        <v>0</v>
      </c>
      <c r="K60" s="134"/>
      <c r="L60" s="139"/>
    </row>
    <row r="61" spans="2:47" s="9" customFormat="1" ht="19.95" customHeight="1">
      <c r="B61" s="140"/>
      <c r="C61" s="141"/>
      <c r="D61" s="142" t="s">
        <v>86</v>
      </c>
      <c r="E61" s="143"/>
      <c r="F61" s="143"/>
      <c r="G61" s="143"/>
      <c r="H61" s="143"/>
      <c r="I61" s="144"/>
      <c r="J61" s="145">
        <f>J84</f>
        <v>0</v>
      </c>
      <c r="K61" s="141"/>
      <c r="L61" s="146"/>
    </row>
    <row r="62" spans="2:47" s="8" customFormat="1" ht="24.9" customHeight="1">
      <c r="B62" s="133"/>
      <c r="C62" s="134"/>
      <c r="D62" s="135" t="s">
        <v>87</v>
      </c>
      <c r="E62" s="136"/>
      <c r="F62" s="136"/>
      <c r="G62" s="136"/>
      <c r="H62" s="136"/>
      <c r="I62" s="137"/>
      <c r="J62" s="138">
        <f>J217</f>
        <v>0</v>
      </c>
      <c r="K62" s="134"/>
      <c r="L62" s="139"/>
    </row>
    <row r="63" spans="2:47" s="1" customFormat="1" ht="21.75" customHeight="1">
      <c r="B63" s="31"/>
      <c r="C63" s="32"/>
      <c r="D63" s="32"/>
      <c r="E63" s="32"/>
      <c r="F63" s="32"/>
      <c r="G63" s="32"/>
      <c r="H63" s="32"/>
      <c r="I63" s="100"/>
      <c r="J63" s="32"/>
      <c r="K63" s="32"/>
      <c r="L63" s="35"/>
    </row>
    <row r="64" spans="2:47" s="1" customFormat="1" ht="6.9" customHeight="1">
      <c r="B64" s="43"/>
      <c r="C64" s="44"/>
      <c r="D64" s="44"/>
      <c r="E64" s="44"/>
      <c r="F64" s="44"/>
      <c r="G64" s="44"/>
      <c r="H64" s="44"/>
      <c r="I64" s="124"/>
      <c r="J64" s="44"/>
      <c r="K64" s="44"/>
      <c r="L64" s="35"/>
    </row>
    <row r="68" spans="2:12" s="1" customFormat="1" ht="6.9" customHeight="1">
      <c r="B68" s="45"/>
      <c r="C68" s="46"/>
      <c r="D68" s="46"/>
      <c r="E68" s="46"/>
      <c r="F68" s="46"/>
      <c r="G68" s="46"/>
      <c r="H68" s="46"/>
      <c r="I68" s="127"/>
      <c r="J68" s="46"/>
      <c r="K68" s="46"/>
      <c r="L68" s="35"/>
    </row>
    <row r="69" spans="2:12" s="1" customFormat="1" ht="24.9" customHeight="1">
      <c r="B69" s="31"/>
      <c r="C69" s="20" t="s">
        <v>88</v>
      </c>
      <c r="D69" s="32"/>
      <c r="E69" s="32"/>
      <c r="F69" s="32"/>
      <c r="G69" s="32"/>
      <c r="H69" s="32"/>
      <c r="I69" s="100"/>
      <c r="J69" s="32"/>
      <c r="K69" s="32"/>
      <c r="L69" s="35"/>
    </row>
    <row r="70" spans="2:12" s="1" customFormat="1" ht="6.9" customHeight="1">
      <c r="B70" s="31"/>
      <c r="C70" s="32"/>
      <c r="D70" s="32"/>
      <c r="E70" s="32"/>
      <c r="F70" s="32"/>
      <c r="G70" s="32"/>
      <c r="H70" s="32"/>
      <c r="I70" s="100"/>
      <c r="J70" s="32"/>
      <c r="K70" s="32"/>
      <c r="L70" s="35"/>
    </row>
    <row r="71" spans="2:12" s="1" customFormat="1" ht="12" customHeight="1">
      <c r="B71" s="31"/>
      <c r="C71" s="26" t="s">
        <v>15</v>
      </c>
      <c r="D71" s="32"/>
      <c r="E71" s="32"/>
      <c r="F71" s="32"/>
      <c r="G71" s="32"/>
      <c r="H71" s="32"/>
      <c r="I71" s="100"/>
      <c r="J71" s="32"/>
      <c r="K71" s="32"/>
      <c r="L71" s="35"/>
    </row>
    <row r="72" spans="2:12" s="1" customFormat="1" ht="14.4" customHeight="1">
      <c r="B72" s="31"/>
      <c r="C72" s="32"/>
      <c r="D72" s="32"/>
      <c r="E72" s="326" t="str">
        <f>E7</f>
        <v>Oprava geometrických parametrů koleje 2019</v>
      </c>
      <c r="F72" s="327"/>
      <c r="G72" s="327"/>
      <c r="H72" s="327"/>
      <c r="I72" s="100"/>
      <c r="J72" s="32"/>
      <c r="K72" s="32"/>
      <c r="L72" s="35"/>
    </row>
    <row r="73" spans="2:12" s="1" customFormat="1" ht="12" customHeight="1">
      <c r="B73" s="31"/>
      <c r="C73" s="26" t="s">
        <v>79</v>
      </c>
      <c r="D73" s="32"/>
      <c r="E73" s="32"/>
      <c r="F73" s="32"/>
      <c r="G73" s="32"/>
      <c r="H73" s="32"/>
      <c r="I73" s="100"/>
      <c r="J73" s="32"/>
      <c r="K73" s="32"/>
      <c r="L73" s="35"/>
    </row>
    <row r="74" spans="2:12" s="1" customFormat="1" ht="14.4" customHeight="1">
      <c r="B74" s="31"/>
      <c r="C74" s="32"/>
      <c r="D74" s="32"/>
      <c r="E74" s="293" t="str">
        <f>E9</f>
        <v>SO 01 - Oprava GPK</v>
      </c>
      <c r="F74" s="328"/>
      <c r="G74" s="328"/>
      <c r="H74" s="328"/>
      <c r="I74" s="100"/>
      <c r="J74" s="32"/>
      <c r="K74" s="32"/>
      <c r="L74" s="35"/>
    </row>
    <row r="75" spans="2:12" s="1" customFormat="1" ht="6.9" customHeight="1">
      <c r="B75" s="31"/>
      <c r="C75" s="32"/>
      <c r="D75" s="32"/>
      <c r="E75" s="32"/>
      <c r="F75" s="32"/>
      <c r="G75" s="32"/>
      <c r="H75" s="32"/>
      <c r="I75" s="100"/>
      <c r="J75" s="32"/>
      <c r="K75" s="32"/>
      <c r="L75" s="35"/>
    </row>
    <row r="76" spans="2:12" s="1" customFormat="1" ht="12" customHeight="1">
      <c r="B76" s="31"/>
      <c r="C76" s="26" t="s">
        <v>20</v>
      </c>
      <c r="D76" s="32"/>
      <c r="E76" s="32"/>
      <c r="F76" s="24" t="str">
        <f>F12</f>
        <v xml:space="preserve"> </v>
      </c>
      <c r="G76" s="32"/>
      <c r="H76" s="32"/>
      <c r="I76" s="102" t="s">
        <v>22</v>
      </c>
      <c r="J76" s="55" t="str">
        <f>IF(J12="","",J12)</f>
        <v>26. 3. 2019</v>
      </c>
      <c r="K76" s="32"/>
      <c r="L76" s="35"/>
    </row>
    <row r="77" spans="2:12" s="1" customFormat="1" ht="6.9" customHeight="1">
      <c r="B77" s="31"/>
      <c r="C77" s="32"/>
      <c r="D77" s="32"/>
      <c r="E77" s="32"/>
      <c r="F77" s="32"/>
      <c r="G77" s="32"/>
      <c r="H77" s="32"/>
      <c r="I77" s="100"/>
      <c r="J77" s="32"/>
      <c r="K77" s="32"/>
      <c r="L77" s="35"/>
    </row>
    <row r="78" spans="2:12" s="1" customFormat="1" ht="15.6" customHeight="1">
      <c r="B78" s="31"/>
      <c r="C78" s="26" t="s">
        <v>24</v>
      </c>
      <c r="D78" s="32"/>
      <c r="E78" s="32"/>
      <c r="F78" s="24" t="str">
        <f>E15</f>
        <v xml:space="preserve"> </v>
      </c>
      <c r="G78" s="32"/>
      <c r="H78" s="32"/>
      <c r="I78" s="102" t="s">
        <v>29</v>
      </c>
      <c r="J78" s="29" t="str">
        <f>E21</f>
        <v xml:space="preserve"> </v>
      </c>
      <c r="K78" s="32"/>
      <c r="L78" s="35"/>
    </row>
    <row r="79" spans="2:12" s="1" customFormat="1" ht="15.6" customHeight="1">
      <c r="B79" s="31"/>
      <c r="C79" s="26" t="s">
        <v>27</v>
      </c>
      <c r="D79" s="32"/>
      <c r="E79" s="32"/>
      <c r="F79" s="24" t="str">
        <f>IF(E18="","",E18)</f>
        <v>Vyplň údaj</v>
      </c>
      <c r="G79" s="32"/>
      <c r="H79" s="32"/>
      <c r="I79" s="102" t="s">
        <v>31</v>
      </c>
      <c r="J79" s="29" t="str">
        <f>E24</f>
        <v xml:space="preserve"> </v>
      </c>
      <c r="K79" s="32"/>
      <c r="L79" s="35"/>
    </row>
    <row r="80" spans="2:12" s="1" customFormat="1" ht="10.35" customHeight="1">
      <c r="B80" s="31"/>
      <c r="C80" s="32"/>
      <c r="D80" s="32"/>
      <c r="E80" s="32"/>
      <c r="F80" s="32"/>
      <c r="G80" s="32"/>
      <c r="H80" s="32"/>
      <c r="I80" s="100"/>
      <c r="J80" s="32"/>
      <c r="K80" s="32"/>
      <c r="L80" s="35"/>
    </row>
    <row r="81" spans="2:65" s="10" customFormat="1" ht="29.25" customHeight="1">
      <c r="B81" s="147"/>
      <c r="C81" s="148" t="s">
        <v>89</v>
      </c>
      <c r="D81" s="149" t="s">
        <v>53</v>
      </c>
      <c r="E81" s="149" t="s">
        <v>49</v>
      </c>
      <c r="F81" s="149" t="s">
        <v>50</v>
      </c>
      <c r="G81" s="149" t="s">
        <v>90</v>
      </c>
      <c r="H81" s="149" t="s">
        <v>91</v>
      </c>
      <c r="I81" s="150" t="s">
        <v>92</v>
      </c>
      <c r="J81" s="149" t="s">
        <v>83</v>
      </c>
      <c r="K81" s="151" t="s">
        <v>93</v>
      </c>
      <c r="L81" s="152"/>
      <c r="M81" s="64" t="s">
        <v>18</v>
      </c>
      <c r="N81" s="65" t="s">
        <v>38</v>
      </c>
      <c r="O81" s="65" t="s">
        <v>94</v>
      </c>
      <c r="P81" s="65" t="s">
        <v>95</v>
      </c>
      <c r="Q81" s="65" t="s">
        <v>96</v>
      </c>
      <c r="R81" s="65" t="s">
        <v>97</v>
      </c>
      <c r="S81" s="65" t="s">
        <v>98</v>
      </c>
      <c r="T81" s="66" t="s">
        <v>99</v>
      </c>
    </row>
    <row r="82" spans="2:65" s="1" customFormat="1" ht="22.8" customHeight="1">
      <c r="B82" s="31"/>
      <c r="C82" s="71" t="s">
        <v>100</v>
      </c>
      <c r="D82" s="32"/>
      <c r="E82" s="32"/>
      <c r="F82" s="32"/>
      <c r="G82" s="32"/>
      <c r="H82" s="32"/>
      <c r="I82" s="100"/>
      <c r="J82" s="153">
        <f>BK82</f>
        <v>0</v>
      </c>
      <c r="K82" s="32"/>
      <c r="L82" s="35"/>
      <c r="M82" s="67"/>
      <c r="N82" s="68"/>
      <c r="O82" s="68"/>
      <c r="P82" s="154">
        <f>P83+P217</f>
        <v>0</v>
      </c>
      <c r="Q82" s="68"/>
      <c r="R82" s="154">
        <f>R83+R217</f>
        <v>6350</v>
      </c>
      <c r="S82" s="68"/>
      <c r="T82" s="155">
        <f>T83+T217</f>
        <v>0</v>
      </c>
      <c r="AT82" s="14" t="s">
        <v>67</v>
      </c>
      <c r="AU82" s="14" t="s">
        <v>84</v>
      </c>
      <c r="BK82" s="156">
        <f>BK83+BK217</f>
        <v>0</v>
      </c>
    </row>
    <row r="83" spans="2:65" s="11" customFormat="1" ht="25.95" customHeight="1">
      <c r="B83" s="157"/>
      <c r="C83" s="158"/>
      <c r="D83" s="159" t="s">
        <v>67</v>
      </c>
      <c r="E83" s="160" t="s">
        <v>101</v>
      </c>
      <c r="F83" s="160" t="s">
        <v>102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</f>
        <v>0</v>
      </c>
      <c r="Q83" s="165"/>
      <c r="R83" s="166">
        <f>R84</f>
        <v>6350</v>
      </c>
      <c r="S83" s="165"/>
      <c r="T83" s="167">
        <f>T84</f>
        <v>0</v>
      </c>
      <c r="AR83" s="168" t="s">
        <v>75</v>
      </c>
      <c r="AT83" s="169" t="s">
        <v>67</v>
      </c>
      <c r="AU83" s="169" t="s">
        <v>6</v>
      </c>
      <c r="AY83" s="168" t="s">
        <v>103</v>
      </c>
      <c r="BK83" s="170">
        <f>BK84</f>
        <v>0</v>
      </c>
    </row>
    <row r="84" spans="2:65" s="11" customFormat="1" ht="22.8" customHeight="1">
      <c r="B84" s="157"/>
      <c r="C84" s="158"/>
      <c r="D84" s="159" t="s">
        <v>67</v>
      </c>
      <c r="E84" s="171" t="s">
        <v>104</v>
      </c>
      <c r="F84" s="171" t="s">
        <v>105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SUM(P85:P216)</f>
        <v>0</v>
      </c>
      <c r="Q84" s="165"/>
      <c r="R84" s="166">
        <f>SUM(R85:R216)</f>
        <v>6350</v>
      </c>
      <c r="S84" s="165"/>
      <c r="T84" s="167">
        <f>SUM(T85:T216)</f>
        <v>0</v>
      </c>
      <c r="AR84" s="168" t="s">
        <v>75</v>
      </c>
      <c r="AT84" s="169" t="s">
        <v>67</v>
      </c>
      <c r="AU84" s="169" t="s">
        <v>75</v>
      </c>
      <c r="AY84" s="168" t="s">
        <v>103</v>
      </c>
      <c r="BK84" s="170">
        <f>SUM(BK85:BK216)</f>
        <v>0</v>
      </c>
    </row>
    <row r="85" spans="2:65" s="1" customFormat="1" ht="21.6" customHeight="1">
      <c r="B85" s="31"/>
      <c r="C85" s="173" t="s">
        <v>75</v>
      </c>
      <c r="D85" s="173" t="s">
        <v>106</v>
      </c>
      <c r="E85" s="174" t="s">
        <v>107</v>
      </c>
      <c r="F85" s="175" t="s">
        <v>108</v>
      </c>
      <c r="G85" s="176" t="s">
        <v>109</v>
      </c>
      <c r="H85" s="177">
        <v>40</v>
      </c>
      <c r="I85" s="178"/>
      <c r="J85" s="177">
        <f>ROUND(I85*H85,15)</f>
        <v>0</v>
      </c>
      <c r="K85" s="175" t="s">
        <v>110</v>
      </c>
      <c r="L85" s="35"/>
      <c r="M85" s="179" t="s">
        <v>18</v>
      </c>
      <c r="N85" s="180" t="s">
        <v>39</v>
      </c>
      <c r="O85" s="60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183" t="s">
        <v>111</v>
      </c>
      <c r="AT85" s="183" t="s">
        <v>106</v>
      </c>
      <c r="AU85" s="183" t="s">
        <v>77</v>
      </c>
      <c r="AY85" s="14" t="s">
        <v>103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4" t="s">
        <v>75</v>
      </c>
      <c r="BK85" s="185">
        <f>ROUND(I85*H85,15)</f>
        <v>0</v>
      </c>
      <c r="BL85" s="14" t="s">
        <v>111</v>
      </c>
      <c r="BM85" s="183" t="s">
        <v>77</v>
      </c>
    </row>
    <row r="86" spans="2:65" s="1" customFormat="1" ht="57.6">
      <c r="B86" s="31"/>
      <c r="C86" s="32"/>
      <c r="D86" s="186" t="s">
        <v>112</v>
      </c>
      <c r="E86" s="32"/>
      <c r="F86" s="187" t="s">
        <v>113</v>
      </c>
      <c r="G86" s="32"/>
      <c r="H86" s="32"/>
      <c r="I86" s="100"/>
      <c r="J86" s="32"/>
      <c r="K86" s="32"/>
      <c r="L86" s="35"/>
      <c r="M86" s="188"/>
      <c r="N86" s="60"/>
      <c r="O86" s="60"/>
      <c r="P86" s="60"/>
      <c r="Q86" s="60"/>
      <c r="R86" s="60"/>
      <c r="S86" s="60"/>
      <c r="T86" s="61"/>
      <c r="AT86" s="14" t="s">
        <v>112</v>
      </c>
      <c r="AU86" s="14" t="s">
        <v>77</v>
      </c>
    </row>
    <row r="87" spans="2:65" s="1" customFormat="1" ht="21.6" customHeight="1">
      <c r="B87" s="31"/>
      <c r="C87" s="173" t="s">
        <v>77</v>
      </c>
      <c r="D87" s="173" t="s">
        <v>106</v>
      </c>
      <c r="E87" s="174" t="s">
        <v>114</v>
      </c>
      <c r="F87" s="175" t="s">
        <v>115</v>
      </c>
      <c r="G87" s="176" t="s">
        <v>109</v>
      </c>
      <c r="H87" s="177">
        <v>1</v>
      </c>
      <c r="I87" s="178"/>
      <c r="J87" s="177">
        <f>ROUND(I87*H87,15)</f>
        <v>0</v>
      </c>
      <c r="K87" s="175" t="s">
        <v>110</v>
      </c>
      <c r="L87" s="35"/>
      <c r="M87" s="179" t="s">
        <v>18</v>
      </c>
      <c r="N87" s="180" t="s">
        <v>39</v>
      </c>
      <c r="O87" s="6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183" t="s">
        <v>111</v>
      </c>
      <c r="AT87" s="183" t="s">
        <v>106</v>
      </c>
      <c r="AU87" s="183" t="s">
        <v>77</v>
      </c>
      <c r="AY87" s="14" t="s">
        <v>103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4" t="s">
        <v>75</v>
      </c>
      <c r="BK87" s="185">
        <f>ROUND(I87*H87,15)</f>
        <v>0</v>
      </c>
      <c r="BL87" s="14" t="s">
        <v>111</v>
      </c>
      <c r="BM87" s="183" t="s">
        <v>111</v>
      </c>
    </row>
    <row r="88" spans="2:65" s="1" customFormat="1" ht="57.6">
      <c r="B88" s="31"/>
      <c r="C88" s="32"/>
      <c r="D88" s="186" t="s">
        <v>112</v>
      </c>
      <c r="E88" s="32"/>
      <c r="F88" s="187" t="s">
        <v>116</v>
      </c>
      <c r="G88" s="32"/>
      <c r="H88" s="32"/>
      <c r="I88" s="100"/>
      <c r="J88" s="32"/>
      <c r="K88" s="32"/>
      <c r="L88" s="35"/>
      <c r="M88" s="188"/>
      <c r="N88" s="60"/>
      <c r="O88" s="60"/>
      <c r="P88" s="60"/>
      <c r="Q88" s="60"/>
      <c r="R88" s="60"/>
      <c r="S88" s="60"/>
      <c r="T88" s="61"/>
      <c r="AT88" s="14" t="s">
        <v>112</v>
      </c>
      <c r="AU88" s="14" t="s">
        <v>77</v>
      </c>
    </row>
    <row r="89" spans="2:65" s="1" customFormat="1" ht="21.6" customHeight="1">
      <c r="B89" s="31"/>
      <c r="C89" s="173" t="s">
        <v>117</v>
      </c>
      <c r="D89" s="173" t="s">
        <v>106</v>
      </c>
      <c r="E89" s="174" t="s">
        <v>118</v>
      </c>
      <c r="F89" s="175" t="s">
        <v>119</v>
      </c>
      <c r="G89" s="176" t="s">
        <v>120</v>
      </c>
      <c r="H89" s="177">
        <v>100</v>
      </c>
      <c r="I89" s="178"/>
      <c r="J89" s="177">
        <f>ROUND(I89*H89,15)</f>
        <v>0</v>
      </c>
      <c r="K89" s="175" t="s">
        <v>110</v>
      </c>
      <c r="L89" s="35"/>
      <c r="M89" s="179" t="s">
        <v>18</v>
      </c>
      <c r="N89" s="180" t="s">
        <v>39</v>
      </c>
      <c r="O89" s="6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183" t="s">
        <v>111</v>
      </c>
      <c r="AT89" s="183" t="s">
        <v>106</v>
      </c>
      <c r="AU89" s="183" t="s">
        <v>77</v>
      </c>
      <c r="AY89" s="14" t="s">
        <v>103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4" t="s">
        <v>75</v>
      </c>
      <c r="BK89" s="185">
        <f>ROUND(I89*H89,15)</f>
        <v>0</v>
      </c>
      <c r="BL89" s="14" t="s">
        <v>111</v>
      </c>
      <c r="BM89" s="183" t="s">
        <v>121</v>
      </c>
    </row>
    <row r="90" spans="2:65" s="1" customFormat="1" ht="57.6">
      <c r="B90" s="31"/>
      <c r="C90" s="32"/>
      <c r="D90" s="186" t="s">
        <v>112</v>
      </c>
      <c r="E90" s="32"/>
      <c r="F90" s="187" t="s">
        <v>122</v>
      </c>
      <c r="G90" s="32"/>
      <c r="H90" s="32"/>
      <c r="I90" s="100"/>
      <c r="J90" s="32"/>
      <c r="K90" s="32"/>
      <c r="L90" s="35"/>
      <c r="M90" s="188"/>
      <c r="N90" s="60"/>
      <c r="O90" s="60"/>
      <c r="P90" s="60"/>
      <c r="Q90" s="60"/>
      <c r="R90" s="60"/>
      <c r="S90" s="60"/>
      <c r="T90" s="61"/>
      <c r="AT90" s="14" t="s">
        <v>112</v>
      </c>
      <c r="AU90" s="14" t="s">
        <v>77</v>
      </c>
    </row>
    <row r="91" spans="2:65" s="1" customFormat="1" ht="21.6" customHeight="1">
      <c r="B91" s="31"/>
      <c r="C91" s="173" t="s">
        <v>111</v>
      </c>
      <c r="D91" s="173" t="s">
        <v>106</v>
      </c>
      <c r="E91" s="174" t="s">
        <v>123</v>
      </c>
      <c r="F91" s="175" t="s">
        <v>124</v>
      </c>
      <c r="G91" s="176" t="s">
        <v>120</v>
      </c>
      <c r="H91" s="177">
        <v>500</v>
      </c>
      <c r="I91" s="178"/>
      <c r="J91" s="177">
        <f>ROUND(I91*H91,15)</f>
        <v>0</v>
      </c>
      <c r="K91" s="175" t="s">
        <v>110</v>
      </c>
      <c r="L91" s="35"/>
      <c r="M91" s="179" t="s">
        <v>18</v>
      </c>
      <c r="N91" s="180" t="s">
        <v>39</v>
      </c>
      <c r="O91" s="6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183" t="s">
        <v>111</v>
      </c>
      <c r="AT91" s="183" t="s">
        <v>106</v>
      </c>
      <c r="AU91" s="183" t="s">
        <v>77</v>
      </c>
      <c r="AY91" s="14" t="s">
        <v>103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4" t="s">
        <v>75</v>
      </c>
      <c r="BK91" s="185">
        <f>ROUND(I91*H91,15)</f>
        <v>0</v>
      </c>
      <c r="BL91" s="14" t="s">
        <v>111</v>
      </c>
      <c r="BM91" s="183" t="s">
        <v>125</v>
      </c>
    </row>
    <row r="92" spans="2:65" s="1" customFormat="1" ht="57.6">
      <c r="B92" s="31"/>
      <c r="C92" s="32"/>
      <c r="D92" s="186" t="s">
        <v>112</v>
      </c>
      <c r="E92" s="32"/>
      <c r="F92" s="187" t="s">
        <v>126</v>
      </c>
      <c r="G92" s="32"/>
      <c r="H92" s="32"/>
      <c r="I92" s="100"/>
      <c r="J92" s="32"/>
      <c r="K92" s="32"/>
      <c r="L92" s="35"/>
      <c r="M92" s="188"/>
      <c r="N92" s="60"/>
      <c r="O92" s="60"/>
      <c r="P92" s="60"/>
      <c r="Q92" s="60"/>
      <c r="R92" s="60"/>
      <c r="S92" s="60"/>
      <c r="T92" s="61"/>
      <c r="AT92" s="14" t="s">
        <v>112</v>
      </c>
      <c r="AU92" s="14" t="s">
        <v>77</v>
      </c>
    </row>
    <row r="93" spans="2:65" s="1" customFormat="1" ht="21.6" customHeight="1">
      <c r="B93" s="31"/>
      <c r="C93" s="173" t="s">
        <v>104</v>
      </c>
      <c r="D93" s="173" t="s">
        <v>106</v>
      </c>
      <c r="E93" s="174" t="s">
        <v>127</v>
      </c>
      <c r="F93" s="175" t="s">
        <v>128</v>
      </c>
      <c r="G93" s="176" t="s">
        <v>129</v>
      </c>
      <c r="H93" s="177">
        <v>3700</v>
      </c>
      <c r="I93" s="178"/>
      <c r="J93" s="177">
        <f>ROUND(I93*H93,15)</f>
        <v>0</v>
      </c>
      <c r="K93" s="175" t="s">
        <v>110</v>
      </c>
      <c r="L93" s="35"/>
      <c r="M93" s="179" t="s">
        <v>18</v>
      </c>
      <c r="N93" s="180" t="s">
        <v>39</v>
      </c>
      <c r="O93" s="6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183" t="s">
        <v>111</v>
      </c>
      <c r="AT93" s="183" t="s">
        <v>106</v>
      </c>
      <c r="AU93" s="183" t="s">
        <v>77</v>
      </c>
      <c r="AY93" s="14" t="s">
        <v>103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4" t="s">
        <v>75</v>
      </c>
      <c r="BK93" s="185">
        <f>ROUND(I93*H93,15)</f>
        <v>0</v>
      </c>
      <c r="BL93" s="14" t="s">
        <v>111</v>
      </c>
      <c r="BM93" s="183" t="s">
        <v>130</v>
      </c>
    </row>
    <row r="94" spans="2:65" s="1" customFormat="1" ht="57.6">
      <c r="B94" s="31"/>
      <c r="C94" s="32"/>
      <c r="D94" s="186" t="s">
        <v>112</v>
      </c>
      <c r="E94" s="32"/>
      <c r="F94" s="187" t="s">
        <v>131</v>
      </c>
      <c r="G94" s="32"/>
      <c r="H94" s="32"/>
      <c r="I94" s="100"/>
      <c r="J94" s="32"/>
      <c r="K94" s="32"/>
      <c r="L94" s="35"/>
      <c r="M94" s="188"/>
      <c r="N94" s="60"/>
      <c r="O94" s="60"/>
      <c r="P94" s="60"/>
      <c r="Q94" s="60"/>
      <c r="R94" s="60"/>
      <c r="S94" s="60"/>
      <c r="T94" s="61"/>
      <c r="AT94" s="14" t="s">
        <v>112</v>
      </c>
      <c r="AU94" s="14" t="s">
        <v>77</v>
      </c>
    </row>
    <row r="95" spans="2:65" s="1" customFormat="1" ht="21.6" customHeight="1">
      <c r="B95" s="31"/>
      <c r="C95" s="173" t="s">
        <v>121</v>
      </c>
      <c r="D95" s="173" t="s">
        <v>106</v>
      </c>
      <c r="E95" s="174" t="s">
        <v>132</v>
      </c>
      <c r="F95" s="175" t="s">
        <v>133</v>
      </c>
      <c r="G95" s="176" t="s">
        <v>129</v>
      </c>
      <c r="H95" s="177">
        <v>460</v>
      </c>
      <c r="I95" s="178"/>
      <c r="J95" s="177">
        <f>ROUND(I95*H95,15)</f>
        <v>0</v>
      </c>
      <c r="K95" s="175" t="s">
        <v>110</v>
      </c>
      <c r="L95" s="35"/>
      <c r="M95" s="179" t="s">
        <v>18</v>
      </c>
      <c r="N95" s="180" t="s">
        <v>39</v>
      </c>
      <c r="O95" s="6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183" t="s">
        <v>111</v>
      </c>
      <c r="AT95" s="183" t="s">
        <v>106</v>
      </c>
      <c r="AU95" s="183" t="s">
        <v>77</v>
      </c>
      <c r="AY95" s="14" t="s">
        <v>103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4" t="s">
        <v>75</v>
      </c>
      <c r="BK95" s="185">
        <f>ROUND(I95*H95,15)</f>
        <v>0</v>
      </c>
      <c r="BL95" s="14" t="s">
        <v>111</v>
      </c>
      <c r="BM95" s="183" t="s">
        <v>134</v>
      </c>
    </row>
    <row r="96" spans="2:65" s="1" customFormat="1" ht="57.6">
      <c r="B96" s="31"/>
      <c r="C96" s="32"/>
      <c r="D96" s="186" t="s">
        <v>112</v>
      </c>
      <c r="E96" s="32"/>
      <c r="F96" s="187" t="s">
        <v>135</v>
      </c>
      <c r="G96" s="32"/>
      <c r="H96" s="32"/>
      <c r="I96" s="100"/>
      <c r="J96" s="32"/>
      <c r="K96" s="32"/>
      <c r="L96" s="35"/>
      <c r="M96" s="188"/>
      <c r="N96" s="60"/>
      <c r="O96" s="60"/>
      <c r="P96" s="60"/>
      <c r="Q96" s="60"/>
      <c r="R96" s="60"/>
      <c r="S96" s="60"/>
      <c r="T96" s="61"/>
      <c r="AT96" s="14" t="s">
        <v>112</v>
      </c>
      <c r="AU96" s="14" t="s">
        <v>77</v>
      </c>
    </row>
    <row r="97" spans="2:65" s="1" customFormat="1" ht="21.6" customHeight="1">
      <c r="B97" s="31"/>
      <c r="C97" s="173" t="s">
        <v>136</v>
      </c>
      <c r="D97" s="173" t="s">
        <v>106</v>
      </c>
      <c r="E97" s="174" t="s">
        <v>137</v>
      </c>
      <c r="F97" s="175" t="s">
        <v>138</v>
      </c>
      <c r="G97" s="176" t="s">
        <v>109</v>
      </c>
      <c r="H97" s="177">
        <v>3</v>
      </c>
      <c r="I97" s="178"/>
      <c r="J97" s="177">
        <f>ROUND(I97*H97,15)</f>
        <v>0</v>
      </c>
      <c r="K97" s="175" t="s">
        <v>110</v>
      </c>
      <c r="L97" s="35"/>
      <c r="M97" s="179" t="s">
        <v>18</v>
      </c>
      <c r="N97" s="180" t="s">
        <v>39</v>
      </c>
      <c r="O97" s="6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83" t="s">
        <v>111</v>
      </c>
      <c r="AT97" s="183" t="s">
        <v>106</v>
      </c>
      <c r="AU97" s="183" t="s">
        <v>77</v>
      </c>
      <c r="AY97" s="14" t="s">
        <v>103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4" t="s">
        <v>75</v>
      </c>
      <c r="BK97" s="185">
        <f>ROUND(I97*H97,15)</f>
        <v>0</v>
      </c>
      <c r="BL97" s="14" t="s">
        <v>111</v>
      </c>
      <c r="BM97" s="183" t="s">
        <v>139</v>
      </c>
    </row>
    <row r="98" spans="2:65" s="1" customFormat="1" ht="38.4">
      <c r="B98" s="31"/>
      <c r="C98" s="32"/>
      <c r="D98" s="186" t="s">
        <v>112</v>
      </c>
      <c r="E98" s="32"/>
      <c r="F98" s="187" t="s">
        <v>140</v>
      </c>
      <c r="G98" s="32"/>
      <c r="H98" s="32"/>
      <c r="I98" s="100"/>
      <c r="J98" s="32"/>
      <c r="K98" s="32"/>
      <c r="L98" s="35"/>
      <c r="M98" s="188"/>
      <c r="N98" s="60"/>
      <c r="O98" s="60"/>
      <c r="P98" s="60"/>
      <c r="Q98" s="60"/>
      <c r="R98" s="60"/>
      <c r="S98" s="60"/>
      <c r="T98" s="61"/>
      <c r="AT98" s="14" t="s">
        <v>112</v>
      </c>
      <c r="AU98" s="14" t="s">
        <v>77</v>
      </c>
    </row>
    <row r="99" spans="2:65" s="1" customFormat="1" ht="21.6" customHeight="1">
      <c r="B99" s="31"/>
      <c r="C99" s="173" t="s">
        <v>125</v>
      </c>
      <c r="D99" s="173" t="s">
        <v>106</v>
      </c>
      <c r="E99" s="174" t="s">
        <v>141</v>
      </c>
      <c r="F99" s="175" t="s">
        <v>142</v>
      </c>
      <c r="G99" s="176" t="s">
        <v>120</v>
      </c>
      <c r="H99" s="177">
        <v>2900</v>
      </c>
      <c r="I99" s="178"/>
      <c r="J99" s="177">
        <f>ROUND(I99*H99,15)</f>
        <v>0</v>
      </c>
      <c r="K99" s="175" t="s">
        <v>110</v>
      </c>
      <c r="L99" s="35"/>
      <c r="M99" s="179" t="s">
        <v>18</v>
      </c>
      <c r="N99" s="180" t="s">
        <v>39</v>
      </c>
      <c r="O99" s="6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183" t="s">
        <v>111</v>
      </c>
      <c r="AT99" s="183" t="s">
        <v>106</v>
      </c>
      <c r="AU99" s="183" t="s">
        <v>77</v>
      </c>
      <c r="AY99" s="14" t="s">
        <v>103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4" t="s">
        <v>75</v>
      </c>
      <c r="BK99" s="185">
        <f>ROUND(I99*H99,15)</f>
        <v>0</v>
      </c>
      <c r="BL99" s="14" t="s">
        <v>111</v>
      </c>
      <c r="BM99" s="183" t="s">
        <v>143</v>
      </c>
    </row>
    <row r="100" spans="2:65" s="1" customFormat="1" ht="48">
      <c r="B100" s="31"/>
      <c r="C100" s="32"/>
      <c r="D100" s="186" t="s">
        <v>112</v>
      </c>
      <c r="E100" s="32"/>
      <c r="F100" s="187" t="s">
        <v>144</v>
      </c>
      <c r="G100" s="32"/>
      <c r="H100" s="32"/>
      <c r="I100" s="100"/>
      <c r="J100" s="32"/>
      <c r="K100" s="32"/>
      <c r="L100" s="35"/>
      <c r="M100" s="188"/>
      <c r="N100" s="60"/>
      <c r="O100" s="60"/>
      <c r="P100" s="60"/>
      <c r="Q100" s="60"/>
      <c r="R100" s="60"/>
      <c r="S100" s="60"/>
      <c r="T100" s="61"/>
      <c r="AT100" s="14" t="s">
        <v>112</v>
      </c>
      <c r="AU100" s="14" t="s">
        <v>77</v>
      </c>
    </row>
    <row r="101" spans="2:65" s="1" customFormat="1" ht="21.6" customHeight="1">
      <c r="B101" s="31"/>
      <c r="C101" s="173" t="s">
        <v>145</v>
      </c>
      <c r="D101" s="173" t="s">
        <v>106</v>
      </c>
      <c r="E101" s="174" t="s">
        <v>146</v>
      </c>
      <c r="F101" s="175" t="s">
        <v>147</v>
      </c>
      <c r="G101" s="176" t="s">
        <v>120</v>
      </c>
      <c r="H101" s="177">
        <v>300</v>
      </c>
      <c r="I101" s="178"/>
      <c r="J101" s="177">
        <f>ROUND(I101*H101,15)</f>
        <v>0</v>
      </c>
      <c r="K101" s="175" t="s">
        <v>110</v>
      </c>
      <c r="L101" s="35"/>
      <c r="M101" s="179" t="s">
        <v>18</v>
      </c>
      <c r="N101" s="180" t="s">
        <v>39</v>
      </c>
      <c r="O101" s="60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183" t="s">
        <v>111</v>
      </c>
      <c r="AT101" s="183" t="s">
        <v>106</v>
      </c>
      <c r="AU101" s="183" t="s">
        <v>77</v>
      </c>
      <c r="AY101" s="14" t="s">
        <v>103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4" t="s">
        <v>75</v>
      </c>
      <c r="BK101" s="185">
        <f>ROUND(I101*H101,15)</f>
        <v>0</v>
      </c>
      <c r="BL101" s="14" t="s">
        <v>111</v>
      </c>
      <c r="BM101" s="183" t="s">
        <v>148</v>
      </c>
    </row>
    <row r="102" spans="2:65" s="1" customFormat="1" ht="48">
      <c r="B102" s="31"/>
      <c r="C102" s="32"/>
      <c r="D102" s="186" t="s">
        <v>112</v>
      </c>
      <c r="E102" s="32"/>
      <c r="F102" s="187" t="s">
        <v>149</v>
      </c>
      <c r="G102" s="32"/>
      <c r="H102" s="32"/>
      <c r="I102" s="100"/>
      <c r="J102" s="32"/>
      <c r="K102" s="32"/>
      <c r="L102" s="35"/>
      <c r="M102" s="188"/>
      <c r="N102" s="60"/>
      <c r="O102" s="60"/>
      <c r="P102" s="60"/>
      <c r="Q102" s="60"/>
      <c r="R102" s="60"/>
      <c r="S102" s="60"/>
      <c r="T102" s="61"/>
      <c r="AT102" s="14" t="s">
        <v>112</v>
      </c>
      <c r="AU102" s="14" t="s">
        <v>77</v>
      </c>
    </row>
    <row r="103" spans="2:65" s="1" customFormat="1" ht="21.6" customHeight="1">
      <c r="B103" s="31"/>
      <c r="C103" s="173" t="s">
        <v>143</v>
      </c>
      <c r="D103" s="173" t="s">
        <v>106</v>
      </c>
      <c r="E103" s="174" t="s">
        <v>150</v>
      </c>
      <c r="F103" s="175" t="s">
        <v>151</v>
      </c>
      <c r="G103" s="176" t="s">
        <v>109</v>
      </c>
      <c r="H103" s="177">
        <v>1</v>
      </c>
      <c r="I103" s="178"/>
      <c r="J103" s="177">
        <f>ROUND(I103*H103,15)</f>
        <v>0</v>
      </c>
      <c r="K103" s="175" t="s">
        <v>110</v>
      </c>
      <c r="L103" s="35"/>
      <c r="M103" s="179" t="s">
        <v>18</v>
      </c>
      <c r="N103" s="180" t="s">
        <v>39</v>
      </c>
      <c r="O103" s="60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183" t="s">
        <v>111</v>
      </c>
      <c r="AT103" s="183" t="s">
        <v>106</v>
      </c>
      <c r="AU103" s="183" t="s">
        <v>77</v>
      </c>
      <c r="AY103" s="14" t="s">
        <v>103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4" t="s">
        <v>75</v>
      </c>
      <c r="BK103" s="185">
        <f>ROUND(I103*H103,15)</f>
        <v>0</v>
      </c>
      <c r="BL103" s="14" t="s">
        <v>111</v>
      </c>
      <c r="BM103" s="183" t="s">
        <v>152</v>
      </c>
    </row>
    <row r="104" spans="2:65" s="1" customFormat="1" ht="57.6">
      <c r="B104" s="31"/>
      <c r="C104" s="32"/>
      <c r="D104" s="186" t="s">
        <v>112</v>
      </c>
      <c r="E104" s="32"/>
      <c r="F104" s="187" t="s">
        <v>153</v>
      </c>
      <c r="G104" s="32"/>
      <c r="H104" s="32"/>
      <c r="I104" s="100"/>
      <c r="J104" s="32"/>
      <c r="K104" s="32"/>
      <c r="L104" s="35"/>
      <c r="M104" s="188"/>
      <c r="N104" s="60"/>
      <c r="O104" s="60"/>
      <c r="P104" s="60"/>
      <c r="Q104" s="60"/>
      <c r="R104" s="60"/>
      <c r="S104" s="60"/>
      <c r="T104" s="61"/>
      <c r="AT104" s="14" t="s">
        <v>112</v>
      </c>
      <c r="AU104" s="14" t="s">
        <v>77</v>
      </c>
    </row>
    <row r="105" spans="2:65" s="1" customFormat="1" ht="21.6" customHeight="1">
      <c r="B105" s="31"/>
      <c r="C105" s="173" t="s">
        <v>154</v>
      </c>
      <c r="D105" s="173" t="s">
        <v>106</v>
      </c>
      <c r="E105" s="174" t="s">
        <v>155</v>
      </c>
      <c r="F105" s="175" t="s">
        <v>156</v>
      </c>
      <c r="G105" s="176" t="s">
        <v>109</v>
      </c>
      <c r="H105" s="177">
        <v>1</v>
      </c>
      <c r="I105" s="178"/>
      <c r="J105" s="177">
        <f>ROUND(I105*H105,15)</f>
        <v>0</v>
      </c>
      <c r="K105" s="175" t="s">
        <v>110</v>
      </c>
      <c r="L105" s="35"/>
      <c r="M105" s="179" t="s">
        <v>18</v>
      </c>
      <c r="N105" s="180" t="s">
        <v>39</v>
      </c>
      <c r="O105" s="60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83" t="s">
        <v>111</v>
      </c>
      <c r="AT105" s="183" t="s">
        <v>106</v>
      </c>
      <c r="AU105" s="183" t="s">
        <v>77</v>
      </c>
      <c r="AY105" s="14" t="s">
        <v>103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4" t="s">
        <v>75</v>
      </c>
      <c r="BK105" s="185">
        <f>ROUND(I105*H105,15)</f>
        <v>0</v>
      </c>
      <c r="BL105" s="14" t="s">
        <v>111</v>
      </c>
      <c r="BM105" s="183" t="s">
        <v>157</v>
      </c>
    </row>
    <row r="106" spans="2:65" s="1" customFormat="1" ht="57.6">
      <c r="B106" s="31"/>
      <c r="C106" s="32"/>
      <c r="D106" s="186" t="s">
        <v>112</v>
      </c>
      <c r="E106" s="32"/>
      <c r="F106" s="187" t="s">
        <v>158</v>
      </c>
      <c r="G106" s="32"/>
      <c r="H106" s="32"/>
      <c r="I106" s="100"/>
      <c r="J106" s="32"/>
      <c r="K106" s="32"/>
      <c r="L106" s="35"/>
      <c r="M106" s="188"/>
      <c r="N106" s="60"/>
      <c r="O106" s="60"/>
      <c r="P106" s="60"/>
      <c r="Q106" s="60"/>
      <c r="R106" s="60"/>
      <c r="S106" s="60"/>
      <c r="T106" s="61"/>
      <c r="AT106" s="14" t="s">
        <v>112</v>
      </c>
      <c r="AU106" s="14" t="s">
        <v>77</v>
      </c>
    </row>
    <row r="107" spans="2:65" s="1" customFormat="1" ht="21.6" customHeight="1">
      <c r="B107" s="31"/>
      <c r="C107" s="173" t="s">
        <v>148</v>
      </c>
      <c r="D107" s="173" t="s">
        <v>106</v>
      </c>
      <c r="E107" s="174" t="s">
        <v>159</v>
      </c>
      <c r="F107" s="175" t="s">
        <v>160</v>
      </c>
      <c r="G107" s="176" t="s">
        <v>109</v>
      </c>
      <c r="H107" s="177">
        <v>0.5</v>
      </c>
      <c r="I107" s="178"/>
      <c r="J107" s="177">
        <f>ROUND(I107*H107,15)</f>
        <v>0</v>
      </c>
      <c r="K107" s="175" t="s">
        <v>110</v>
      </c>
      <c r="L107" s="35"/>
      <c r="M107" s="179" t="s">
        <v>18</v>
      </c>
      <c r="N107" s="180" t="s">
        <v>39</v>
      </c>
      <c r="O107" s="60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83" t="s">
        <v>111</v>
      </c>
      <c r="AT107" s="183" t="s">
        <v>106</v>
      </c>
      <c r="AU107" s="183" t="s">
        <v>77</v>
      </c>
      <c r="AY107" s="14" t="s">
        <v>103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4" t="s">
        <v>75</v>
      </c>
      <c r="BK107" s="185">
        <f>ROUND(I107*H107,15)</f>
        <v>0</v>
      </c>
      <c r="BL107" s="14" t="s">
        <v>111</v>
      </c>
      <c r="BM107" s="183" t="s">
        <v>161</v>
      </c>
    </row>
    <row r="108" spans="2:65" s="1" customFormat="1" ht="57.6">
      <c r="B108" s="31"/>
      <c r="C108" s="32"/>
      <c r="D108" s="186" t="s">
        <v>112</v>
      </c>
      <c r="E108" s="32"/>
      <c r="F108" s="187" t="s">
        <v>162</v>
      </c>
      <c r="G108" s="32"/>
      <c r="H108" s="32"/>
      <c r="I108" s="100"/>
      <c r="J108" s="32"/>
      <c r="K108" s="32"/>
      <c r="L108" s="35"/>
      <c r="M108" s="188"/>
      <c r="N108" s="60"/>
      <c r="O108" s="60"/>
      <c r="P108" s="60"/>
      <c r="Q108" s="60"/>
      <c r="R108" s="60"/>
      <c r="S108" s="60"/>
      <c r="T108" s="61"/>
      <c r="AT108" s="14" t="s">
        <v>112</v>
      </c>
      <c r="AU108" s="14" t="s">
        <v>77</v>
      </c>
    </row>
    <row r="109" spans="2:65" s="1" customFormat="1" ht="21.6" customHeight="1">
      <c r="B109" s="31"/>
      <c r="C109" s="173" t="s">
        <v>130</v>
      </c>
      <c r="D109" s="173" t="s">
        <v>106</v>
      </c>
      <c r="E109" s="174" t="s">
        <v>163</v>
      </c>
      <c r="F109" s="175" t="s">
        <v>164</v>
      </c>
      <c r="G109" s="176" t="s">
        <v>109</v>
      </c>
      <c r="H109" s="177">
        <v>35</v>
      </c>
      <c r="I109" s="178"/>
      <c r="J109" s="177">
        <f>ROUND(I109*H109,15)</f>
        <v>0</v>
      </c>
      <c r="K109" s="175" t="s">
        <v>110</v>
      </c>
      <c r="L109" s="35"/>
      <c r="M109" s="179" t="s">
        <v>18</v>
      </c>
      <c r="N109" s="180" t="s">
        <v>39</v>
      </c>
      <c r="O109" s="60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AR109" s="183" t="s">
        <v>111</v>
      </c>
      <c r="AT109" s="183" t="s">
        <v>106</v>
      </c>
      <c r="AU109" s="183" t="s">
        <v>77</v>
      </c>
      <c r="AY109" s="14" t="s">
        <v>103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4" t="s">
        <v>75</v>
      </c>
      <c r="BK109" s="185">
        <f>ROUND(I109*H109,15)</f>
        <v>0</v>
      </c>
      <c r="BL109" s="14" t="s">
        <v>111</v>
      </c>
      <c r="BM109" s="183" t="s">
        <v>165</v>
      </c>
    </row>
    <row r="110" spans="2:65" s="1" customFormat="1" ht="96">
      <c r="B110" s="31"/>
      <c r="C110" s="32"/>
      <c r="D110" s="186" t="s">
        <v>112</v>
      </c>
      <c r="E110" s="32"/>
      <c r="F110" s="187" t="s">
        <v>166</v>
      </c>
      <c r="G110" s="32"/>
      <c r="H110" s="32"/>
      <c r="I110" s="100"/>
      <c r="J110" s="32"/>
      <c r="K110" s="32"/>
      <c r="L110" s="35"/>
      <c r="M110" s="188"/>
      <c r="N110" s="60"/>
      <c r="O110" s="60"/>
      <c r="P110" s="60"/>
      <c r="Q110" s="60"/>
      <c r="R110" s="60"/>
      <c r="S110" s="60"/>
      <c r="T110" s="61"/>
      <c r="AT110" s="14" t="s">
        <v>112</v>
      </c>
      <c r="AU110" s="14" t="s">
        <v>77</v>
      </c>
    </row>
    <row r="111" spans="2:65" s="1" customFormat="1" ht="21.6" customHeight="1">
      <c r="B111" s="31"/>
      <c r="C111" s="173" t="s">
        <v>167</v>
      </c>
      <c r="D111" s="173" t="s">
        <v>106</v>
      </c>
      <c r="E111" s="174" t="s">
        <v>168</v>
      </c>
      <c r="F111" s="175" t="s">
        <v>169</v>
      </c>
      <c r="G111" s="176" t="s">
        <v>109</v>
      </c>
      <c r="H111" s="177">
        <v>74</v>
      </c>
      <c r="I111" s="178"/>
      <c r="J111" s="177">
        <f>ROUND(I111*H111,15)</f>
        <v>0</v>
      </c>
      <c r="K111" s="175" t="s">
        <v>110</v>
      </c>
      <c r="L111" s="35"/>
      <c r="M111" s="179" t="s">
        <v>18</v>
      </c>
      <c r="N111" s="180" t="s">
        <v>39</v>
      </c>
      <c r="O111" s="60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183" t="s">
        <v>111</v>
      </c>
      <c r="AT111" s="183" t="s">
        <v>106</v>
      </c>
      <c r="AU111" s="183" t="s">
        <v>77</v>
      </c>
      <c r="AY111" s="14" t="s">
        <v>103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4" t="s">
        <v>75</v>
      </c>
      <c r="BK111" s="185">
        <f>ROUND(I111*H111,15)</f>
        <v>0</v>
      </c>
      <c r="BL111" s="14" t="s">
        <v>111</v>
      </c>
      <c r="BM111" s="183" t="s">
        <v>170</v>
      </c>
    </row>
    <row r="112" spans="2:65" s="1" customFormat="1" ht="96">
      <c r="B112" s="31"/>
      <c r="C112" s="32"/>
      <c r="D112" s="186" t="s">
        <v>112</v>
      </c>
      <c r="E112" s="32"/>
      <c r="F112" s="187" t="s">
        <v>171</v>
      </c>
      <c r="G112" s="32"/>
      <c r="H112" s="32"/>
      <c r="I112" s="100"/>
      <c r="J112" s="32"/>
      <c r="K112" s="32"/>
      <c r="L112" s="35"/>
      <c r="M112" s="188"/>
      <c r="N112" s="60"/>
      <c r="O112" s="60"/>
      <c r="P112" s="60"/>
      <c r="Q112" s="60"/>
      <c r="R112" s="60"/>
      <c r="S112" s="60"/>
      <c r="T112" s="61"/>
      <c r="AT112" s="14" t="s">
        <v>112</v>
      </c>
      <c r="AU112" s="14" t="s">
        <v>77</v>
      </c>
    </row>
    <row r="113" spans="2:65" s="1" customFormat="1" ht="21.6" customHeight="1">
      <c r="B113" s="31"/>
      <c r="C113" s="173" t="s">
        <v>134</v>
      </c>
      <c r="D113" s="173" t="s">
        <v>106</v>
      </c>
      <c r="E113" s="174" t="s">
        <v>172</v>
      </c>
      <c r="F113" s="175" t="s">
        <v>173</v>
      </c>
      <c r="G113" s="176" t="s">
        <v>109</v>
      </c>
      <c r="H113" s="177">
        <v>2</v>
      </c>
      <c r="I113" s="178"/>
      <c r="J113" s="177">
        <f>ROUND(I113*H113,15)</f>
        <v>0</v>
      </c>
      <c r="K113" s="175" t="s">
        <v>110</v>
      </c>
      <c r="L113" s="35"/>
      <c r="M113" s="179" t="s">
        <v>18</v>
      </c>
      <c r="N113" s="180" t="s">
        <v>39</v>
      </c>
      <c r="O113" s="60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AR113" s="183" t="s">
        <v>111</v>
      </c>
      <c r="AT113" s="183" t="s">
        <v>106</v>
      </c>
      <c r="AU113" s="183" t="s">
        <v>77</v>
      </c>
      <c r="AY113" s="14" t="s">
        <v>103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4" t="s">
        <v>75</v>
      </c>
      <c r="BK113" s="185">
        <f>ROUND(I113*H113,15)</f>
        <v>0</v>
      </c>
      <c r="BL113" s="14" t="s">
        <v>111</v>
      </c>
      <c r="BM113" s="183" t="s">
        <v>174</v>
      </c>
    </row>
    <row r="114" spans="2:65" s="1" customFormat="1" ht="96">
      <c r="B114" s="31"/>
      <c r="C114" s="32"/>
      <c r="D114" s="186" t="s">
        <v>112</v>
      </c>
      <c r="E114" s="32"/>
      <c r="F114" s="187" t="s">
        <v>175</v>
      </c>
      <c r="G114" s="32"/>
      <c r="H114" s="32"/>
      <c r="I114" s="100"/>
      <c r="J114" s="32"/>
      <c r="K114" s="32"/>
      <c r="L114" s="35"/>
      <c r="M114" s="188"/>
      <c r="N114" s="60"/>
      <c r="O114" s="60"/>
      <c r="P114" s="60"/>
      <c r="Q114" s="60"/>
      <c r="R114" s="60"/>
      <c r="S114" s="60"/>
      <c r="T114" s="61"/>
      <c r="AT114" s="14" t="s">
        <v>112</v>
      </c>
      <c r="AU114" s="14" t="s">
        <v>77</v>
      </c>
    </row>
    <row r="115" spans="2:65" s="1" customFormat="1" ht="32.4" customHeight="1">
      <c r="B115" s="31"/>
      <c r="C115" s="173" t="s">
        <v>176</v>
      </c>
      <c r="D115" s="173" t="s">
        <v>106</v>
      </c>
      <c r="E115" s="174" t="s">
        <v>177</v>
      </c>
      <c r="F115" s="175" t="s">
        <v>178</v>
      </c>
      <c r="G115" s="176" t="s">
        <v>109</v>
      </c>
      <c r="H115" s="177">
        <v>10</v>
      </c>
      <c r="I115" s="178"/>
      <c r="J115" s="177">
        <f>ROUND(I115*H115,15)</f>
        <v>0</v>
      </c>
      <c r="K115" s="175" t="s">
        <v>110</v>
      </c>
      <c r="L115" s="35"/>
      <c r="M115" s="179" t="s">
        <v>18</v>
      </c>
      <c r="N115" s="180" t="s">
        <v>39</v>
      </c>
      <c r="O115" s="60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83" t="s">
        <v>111</v>
      </c>
      <c r="AT115" s="183" t="s">
        <v>106</v>
      </c>
      <c r="AU115" s="183" t="s">
        <v>77</v>
      </c>
      <c r="AY115" s="14" t="s">
        <v>103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4" t="s">
        <v>75</v>
      </c>
      <c r="BK115" s="185">
        <f>ROUND(I115*H115,15)</f>
        <v>0</v>
      </c>
      <c r="BL115" s="14" t="s">
        <v>111</v>
      </c>
      <c r="BM115" s="183" t="s">
        <v>179</v>
      </c>
    </row>
    <row r="116" spans="2:65" s="1" customFormat="1" ht="105.6">
      <c r="B116" s="31"/>
      <c r="C116" s="32"/>
      <c r="D116" s="186" t="s">
        <v>112</v>
      </c>
      <c r="E116" s="32"/>
      <c r="F116" s="187" t="s">
        <v>180</v>
      </c>
      <c r="G116" s="32"/>
      <c r="H116" s="32"/>
      <c r="I116" s="100"/>
      <c r="J116" s="32"/>
      <c r="K116" s="32"/>
      <c r="L116" s="35"/>
      <c r="M116" s="188"/>
      <c r="N116" s="60"/>
      <c r="O116" s="60"/>
      <c r="P116" s="60"/>
      <c r="Q116" s="60"/>
      <c r="R116" s="60"/>
      <c r="S116" s="60"/>
      <c r="T116" s="61"/>
      <c r="AT116" s="14" t="s">
        <v>112</v>
      </c>
      <c r="AU116" s="14" t="s">
        <v>77</v>
      </c>
    </row>
    <row r="117" spans="2:65" s="1" customFormat="1" ht="21.6" customHeight="1">
      <c r="B117" s="31"/>
      <c r="C117" s="173" t="s">
        <v>139</v>
      </c>
      <c r="D117" s="173" t="s">
        <v>106</v>
      </c>
      <c r="E117" s="174" t="s">
        <v>181</v>
      </c>
      <c r="F117" s="175" t="s">
        <v>182</v>
      </c>
      <c r="G117" s="176" t="s">
        <v>109</v>
      </c>
      <c r="H117" s="177">
        <v>33</v>
      </c>
      <c r="I117" s="178"/>
      <c r="J117" s="177">
        <f>ROUND(I117*H117,15)</f>
        <v>0</v>
      </c>
      <c r="K117" s="175" t="s">
        <v>110</v>
      </c>
      <c r="L117" s="35"/>
      <c r="M117" s="179" t="s">
        <v>18</v>
      </c>
      <c r="N117" s="180" t="s">
        <v>39</v>
      </c>
      <c r="O117" s="60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183" t="s">
        <v>111</v>
      </c>
      <c r="AT117" s="183" t="s">
        <v>106</v>
      </c>
      <c r="AU117" s="183" t="s">
        <v>77</v>
      </c>
      <c r="AY117" s="14" t="s">
        <v>103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4" t="s">
        <v>75</v>
      </c>
      <c r="BK117" s="185">
        <f>ROUND(I117*H117,15)</f>
        <v>0</v>
      </c>
      <c r="BL117" s="14" t="s">
        <v>111</v>
      </c>
      <c r="BM117" s="183" t="s">
        <v>183</v>
      </c>
    </row>
    <row r="118" spans="2:65" s="1" customFormat="1" ht="96">
      <c r="B118" s="31"/>
      <c r="C118" s="32"/>
      <c r="D118" s="186" t="s">
        <v>112</v>
      </c>
      <c r="E118" s="32"/>
      <c r="F118" s="187" t="s">
        <v>184</v>
      </c>
      <c r="G118" s="32"/>
      <c r="H118" s="32"/>
      <c r="I118" s="100"/>
      <c r="J118" s="32"/>
      <c r="K118" s="32"/>
      <c r="L118" s="35"/>
      <c r="M118" s="188"/>
      <c r="N118" s="60"/>
      <c r="O118" s="60"/>
      <c r="P118" s="60"/>
      <c r="Q118" s="60"/>
      <c r="R118" s="60"/>
      <c r="S118" s="60"/>
      <c r="T118" s="61"/>
      <c r="AT118" s="14" t="s">
        <v>112</v>
      </c>
      <c r="AU118" s="14" t="s">
        <v>77</v>
      </c>
    </row>
    <row r="119" spans="2:65" s="1" customFormat="1" ht="21.6" customHeight="1">
      <c r="B119" s="31"/>
      <c r="C119" s="173" t="s">
        <v>8</v>
      </c>
      <c r="D119" s="173" t="s">
        <v>106</v>
      </c>
      <c r="E119" s="174" t="s">
        <v>185</v>
      </c>
      <c r="F119" s="175" t="s">
        <v>186</v>
      </c>
      <c r="G119" s="176" t="s">
        <v>109</v>
      </c>
      <c r="H119" s="177">
        <v>1</v>
      </c>
      <c r="I119" s="178"/>
      <c r="J119" s="177">
        <f>ROUND(I119*H119,15)</f>
        <v>0</v>
      </c>
      <c r="K119" s="175" t="s">
        <v>110</v>
      </c>
      <c r="L119" s="35"/>
      <c r="M119" s="179" t="s">
        <v>18</v>
      </c>
      <c r="N119" s="180" t="s">
        <v>39</v>
      </c>
      <c r="O119" s="60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183" t="s">
        <v>111</v>
      </c>
      <c r="AT119" s="183" t="s">
        <v>106</v>
      </c>
      <c r="AU119" s="183" t="s">
        <v>77</v>
      </c>
      <c r="AY119" s="14" t="s">
        <v>103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4" t="s">
        <v>75</v>
      </c>
      <c r="BK119" s="185">
        <f>ROUND(I119*H119,15)</f>
        <v>0</v>
      </c>
      <c r="BL119" s="14" t="s">
        <v>111</v>
      </c>
      <c r="BM119" s="183" t="s">
        <v>187</v>
      </c>
    </row>
    <row r="120" spans="2:65" s="1" customFormat="1" ht="105.6">
      <c r="B120" s="31"/>
      <c r="C120" s="32"/>
      <c r="D120" s="186" t="s">
        <v>112</v>
      </c>
      <c r="E120" s="32"/>
      <c r="F120" s="187" t="s">
        <v>188</v>
      </c>
      <c r="G120" s="32"/>
      <c r="H120" s="32"/>
      <c r="I120" s="100"/>
      <c r="J120" s="32"/>
      <c r="K120" s="32"/>
      <c r="L120" s="35"/>
      <c r="M120" s="188"/>
      <c r="N120" s="60"/>
      <c r="O120" s="60"/>
      <c r="P120" s="60"/>
      <c r="Q120" s="60"/>
      <c r="R120" s="60"/>
      <c r="S120" s="60"/>
      <c r="T120" s="61"/>
      <c r="AT120" s="14" t="s">
        <v>112</v>
      </c>
      <c r="AU120" s="14" t="s">
        <v>77</v>
      </c>
    </row>
    <row r="121" spans="2:65" s="1" customFormat="1" ht="21.6" customHeight="1">
      <c r="B121" s="31"/>
      <c r="C121" s="173" t="s">
        <v>189</v>
      </c>
      <c r="D121" s="173" t="s">
        <v>106</v>
      </c>
      <c r="E121" s="174" t="s">
        <v>190</v>
      </c>
      <c r="F121" s="175" t="s">
        <v>191</v>
      </c>
      <c r="G121" s="176" t="s">
        <v>120</v>
      </c>
      <c r="H121" s="177">
        <v>50</v>
      </c>
      <c r="I121" s="178"/>
      <c r="J121" s="177">
        <f>ROUND(I121*H121,15)</f>
        <v>0</v>
      </c>
      <c r="K121" s="175" t="s">
        <v>110</v>
      </c>
      <c r="L121" s="35"/>
      <c r="M121" s="179" t="s">
        <v>18</v>
      </c>
      <c r="N121" s="180" t="s">
        <v>39</v>
      </c>
      <c r="O121" s="60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AR121" s="183" t="s">
        <v>111</v>
      </c>
      <c r="AT121" s="183" t="s">
        <v>106</v>
      </c>
      <c r="AU121" s="183" t="s">
        <v>77</v>
      </c>
      <c r="AY121" s="14" t="s">
        <v>103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75</v>
      </c>
      <c r="BK121" s="185">
        <f>ROUND(I121*H121,15)</f>
        <v>0</v>
      </c>
      <c r="BL121" s="14" t="s">
        <v>111</v>
      </c>
      <c r="BM121" s="183" t="s">
        <v>192</v>
      </c>
    </row>
    <row r="122" spans="2:65" s="1" customFormat="1" ht="57.6">
      <c r="B122" s="31"/>
      <c r="C122" s="32"/>
      <c r="D122" s="186" t="s">
        <v>112</v>
      </c>
      <c r="E122" s="32"/>
      <c r="F122" s="187" t="s">
        <v>193</v>
      </c>
      <c r="G122" s="32"/>
      <c r="H122" s="32"/>
      <c r="I122" s="100"/>
      <c r="J122" s="32"/>
      <c r="K122" s="32"/>
      <c r="L122" s="35"/>
      <c r="M122" s="188"/>
      <c r="N122" s="60"/>
      <c r="O122" s="60"/>
      <c r="P122" s="60"/>
      <c r="Q122" s="60"/>
      <c r="R122" s="60"/>
      <c r="S122" s="60"/>
      <c r="T122" s="61"/>
      <c r="AT122" s="14" t="s">
        <v>112</v>
      </c>
      <c r="AU122" s="14" t="s">
        <v>77</v>
      </c>
    </row>
    <row r="123" spans="2:65" s="1" customFormat="1" ht="21.6" customHeight="1">
      <c r="B123" s="31"/>
      <c r="C123" s="173" t="s">
        <v>152</v>
      </c>
      <c r="D123" s="173" t="s">
        <v>106</v>
      </c>
      <c r="E123" s="174" t="s">
        <v>194</v>
      </c>
      <c r="F123" s="175" t="s">
        <v>195</v>
      </c>
      <c r="G123" s="176" t="s">
        <v>120</v>
      </c>
      <c r="H123" s="177">
        <v>75</v>
      </c>
      <c r="I123" s="178"/>
      <c r="J123" s="177">
        <f>ROUND(I123*H123,15)</f>
        <v>0</v>
      </c>
      <c r="K123" s="175" t="s">
        <v>110</v>
      </c>
      <c r="L123" s="35"/>
      <c r="M123" s="179" t="s">
        <v>18</v>
      </c>
      <c r="N123" s="180" t="s">
        <v>39</v>
      </c>
      <c r="O123" s="60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183" t="s">
        <v>111</v>
      </c>
      <c r="AT123" s="183" t="s">
        <v>106</v>
      </c>
      <c r="AU123" s="183" t="s">
        <v>77</v>
      </c>
      <c r="AY123" s="14" t="s">
        <v>103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4" t="s">
        <v>75</v>
      </c>
      <c r="BK123" s="185">
        <f>ROUND(I123*H123,15)</f>
        <v>0</v>
      </c>
      <c r="BL123" s="14" t="s">
        <v>111</v>
      </c>
      <c r="BM123" s="183" t="s">
        <v>196</v>
      </c>
    </row>
    <row r="124" spans="2:65" s="1" customFormat="1" ht="57.6">
      <c r="B124" s="31"/>
      <c r="C124" s="32"/>
      <c r="D124" s="186" t="s">
        <v>112</v>
      </c>
      <c r="E124" s="32"/>
      <c r="F124" s="187" t="s">
        <v>197</v>
      </c>
      <c r="G124" s="32"/>
      <c r="H124" s="32"/>
      <c r="I124" s="100"/>
      <c r="J124" s="32"/>
      <c r="K124" s="32"/>
      <c r="L124" s="35"/>
      <c r="M124" s="188"/>
      <c r="N124" s="60"/>
      <c r="O124" s="60"/>
      <c r="P124" s="60"/>
      <c r="Q124" s="60"/>
      <c r="R124" s="60"/>
      <c r="S124" s="60"/>
      <c r="T124" s="61"/>
      <c r="AT124" s="14" t="s">
        <v>112</v>
      </c>
      <c r="AU124" s="14" t="s">
        <v>77</v>
      </c>
    </row>
    <row r="125" spans="2:65" s="1" customFormat="1" ht="21.6" customHeight="1">
      <c r="B125" s="31"/>
      <c r="C125" s="173" t="s">
        <v>157</v>
      </c>
      <c r="D125" s="173" t="s">
        <v>106</v>
      </c>
      <c r="E125" s="174" t="s">
        <v>198</v>
      </c>
      <c r="F125" s="175" t="s">
        <v>199</v>
      </c>
      <c r="G125" s="176" t="s">
        <v>120</v>
      </c>
      <c r="H125" s="177">
        <v>1650</v>
      </c>
      <c r="I125" s="178"/>
      <c r="J125" s="177">
        <f>ROUND(I125*H125,15)</f>
        <v>0</v>
      </c>
      <c r="K125" s="175" t="s">
        <v>110</v>
      </c>
      <c r="L125" s="35"/>
      <c r="M125" s="179" t="s">
        <v>18</v>
      </c>
      <c r="N125" s="180" t="s">
        <v>39</v>
      </c>
      <c r="O125" s="60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83" t="s">
        <v>111</v>
      </c>
      <c r="AT125" s="183" t="s">
        <v>106</v>
      </c>
      <c r="AU125" s="183" t="s">
        <v>77</v>
      </c>
      <c r="AY125" s="14" t="s">
        <v>103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75</v>
      </c>
      <c r="BK125" s="185">
        <f>ROUND(I125*H125,15)</f>
        <v>0</v>
      </c>
      <c r="BL125" s="14" t="s">
        <v>111</v>
      </c>
      <c r="BM125" s="183" t="s">
        <v>200</v>
      </c>
    </row>
    <row r="126" spans="2:65" s="1" customFormat="1" ht="96">
      <c r="B126" s="31"/>
      <c r="C126" s="32"/>
      <c r="D126" s="186" t="s">
        <v>112</v>
      </c>
      <c r="E126" s="32"/>
      <c r="F126" s="187" t="s">
        <v>201</v>
      </c>
      <c r="G126" s="32"/>
      <c r="H126" s="32"/>
      <c r="I126" s="100"/>
      <c r="J126" s="32"/>
      <c r="K126" s="32"/>
      <c r="L126" s="35"/>
      <c r="M126" s="188"/>
      <c r="N126" s="60"/>
      <c r="O126" s="60"/>
      <c r="P126" s="60"/>
      <c r="Q126" s="60"/>
      <c r="R126" s="60"/>
      <c r="S126" s="60"/>
      <c r="T126" s="61"/>
      <c r="AT126" s="14" t="s">
        <v>112</v>
      </c>
      <c r="AU126" s="14" t="s">
        <v>77</v>
      </c>
    </row>
    <row r="127" spans="2:65" s="1" customFormat="1" ht="21.6" customHeight="1">
      <c r="B127" s="31"/>
      <c r="C127" s="173" t="s">
        <v>202</v>
      </c>
      <c r="D127" s="173" t="s">
        <v>106</v>
      </c>
      <c r="E127" s="174" t="s">
        <v>203</v>
      </c>
      <c r="F127" s="175" t="s">
        <v>204</v>
      </c>
      <c r="G127" s="176" t="s">
        <v>120</v>
      </c>
      <c r="H127" s="177">
        <v>1000</v>
      </c>
      <c r="I127" s="178"/>
      <c r="J127" s="177">
        <f>ROUND(I127*H127,15)</f>
        <v>0</v>
      </c>
      <c r="K127" s="175" t="s">
        <v>110</v>
      </c>
      <c r="L127" s="35"/>
      <c r="M127" s="179" t="s">
        <v>18</v>
      </c>
      <c r="N127" s="180" t="s">
        <v>39</v>
      </c>
      <c r="O127" s="6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183" t="s">
        <v>111</v>
      </c>
      <c r="AT127" s="183" t="s">
        <v>106</v>
      </c>
      <c r="AU127" s="183" t="s">
        <v>77</v>
      </c>
      <c r="AY127" s="14" t="s">
        <v>103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4" t="s">
        <v>75</v>
      </c>
      <c r="BK127" s="185">
        <f>ROUND(I127*H127,15)</f>
        <v>0</v>
      </c>
      <c r="BL127" s="14" t="s">
        <v>111</v>
      </c>
      <c r="BM127" s="183" t="s">
        <v>205</v>
      </c>
    </row>
    <row r="128" spans="2:65" s="1" customFormat="1" ht="96">
      <c r="B128" s="31"/>
      <c r="C128" s="32"/>
      <c r="D128" s="186" t="s">
        <v>112</v>
      </c>
      <c r="E128" s="32"/>
      <c r="F128" s="187" t="s">
        <v>206</v>
      </c>
      <c r="G128" s="32"/>
      <c r="H128" s="32"/>
      <c r="I128" s="100"/>
      <c r="J128" s="32"/>
      <c r="K128" s="32"/>
      <c r="L128" s="35"/>
      <c r="M128" s="188"/>
      <c r="N128" s="60"/>
      <c r="O128" s="60"/>
      <c r="P128" s="60"/>
      <c r="Q128" s="60"/>
      <c r="R128" s="60"/>
      <c r="S128" s="60"/>
      <c r="T128" s="61"/>
      <c r="AT128" s="14" t="s">
        <v>112</v>
      </c>
      <c r="AU128" s="14" t="s">
        <v>77</v>
      </c>
    </row>
    <row r="129" spans="2:65" s="1" customFormat="1" ht="32.4" customHeight="1">
      <c r="B129" s="31"/>
      <c r="C129" s="173" t="s">
        <v>207</v>
      </c>
      <c r="D129" s="173" t="s">
        <v>106</v>
      </c>
      <c r="E129" s="174" t="s">
        <v>208</v>
      </c>
      <c r="F129" s="175" t="s">
        <v>209</v>
      </c>
      <c r="G129" s="176" t="s">
        <v>120</v>
      </c>
      <c r="H129" s="177">
        <v>100</v>
      </c>
      <c r="I129" s="178"/>
      <c r="J129" s="177">
        <f>ROUND(I129*H129,15)</f>
        <v>0</v>
      </c>
      <c r="K129" s="175" t="s">
        <v>110</v>
      </c>
      <c r="L129" s="35"/>
      <c r="M129" s="179" t="s">
        <v>18</v>
      </c>
      <c r="N129" s="180" t="s">
        <v>39</v>
      </c>
      <c r="O129" s="6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183" t="s">
        <v>111</v>
      </c>
      <c r="AT129" s="183" t="s">
        <v>106</v>
      </c>
      <c r="AU129" s="183" t="s">
        <v>77</v>
      </c>
      <c r="AY129" s="14" t="s">
        <v>103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4" t="s">
        <v>75</v>
      </c>
      <c r="BK129" s="185">
        <f>ROUND(I129*H129,15)</f>
        <v>0</v>
      </c>
      <c r="BL129" s="14" t="s">
        <v>111</v>
      </c>
      <c r="BM129" s="183" t="s">
        <v>210</v>
      </c>
    </row>
    <row r="130" spans="2:65" s="1" customFormat="1" ht="105.6">
      <c r="B130" s="31"/>
      <c r="C130" s="32"/>
      <c r="D130" s="186" t="s">
        <v>112</v>
      </c>
      <c r="E130" s="32"/>
      <c r="F130" s="187" t="s">
        <v>211</v>
      </c>
      <c r="G130" s="32"/>
      <c r="H130" s="32"/>
      <c r="I130" s="100"/>
      <c r="J130" s="32"/>
      <c r="K130" s="32"/>
      <c r="L130" s="35"/>
      <c r="M130" s="188"/>
      <c r="N130" s="60"/>
      <c r="O130" s="60"/>
      <c r="P130" s="60"/>
      <c r="Q130" s="60"/>
      <c r="R130" s="60"/>
      <c r="S130" s="60"/>
      <c r="T130" s="61"/>
      <c r="AT130" s="14" t="s">
        <v>112</v>
      </c>
      <c r="AU130" s="14" t="s">
        <v>77</v>
      </c>
    </row>
    <row r="131" spans="2:65" s="1" customFormat="1" ht="21.6" customHeight="1">
      <c r="B131" s="31"/>
      <c r="C131" s="173" t="s">
        <v>165</v>
      </c>
      <c r="D131" s="173" t="s">
        <v>106</v>
      </c>
      <c r="E131" s="174" t="s">
        <v>212</v>
      </c>
      <c r="F131" s="175" t="s">
        <v>213</v>
      </c>
      <c r="G131" s="176" t="s">
        <v>120</v>
      </c>
      <c r="H131" s="177">
        <v>500</v>
      </c>
      <c r="I131" s="178"/>
      <c r="J131" s="177">
        <f>ROUND(I131*H131,15)</f>
        <v>0</v>
      </c>
      <c r="K131" s="175" t="s">
        <v>110</v>
      </c>
      <c r="L131" s="35"/>
      <c r="M131" s="179" t="s">
        <v>18</v>
      </c>
      <c r="N131" s="180" t="s">
        <v>39</v>
      </c>
      <c r="O131" s="60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AR131" s="183" t="s">
        <v>111</v>
      </c>
      <c r="AT131" s="183" t="s">
        <v>106</v>
      </c>
      <c r="AU131" s="183" t="s">
        <v>77</v>
      </c>
      <c r="AY131" s="14" t="s">
        <v>103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4" t="s">
        <v>75</v>
      </c>
      <c r="BK131" s="185">
        <f>ROUND(I131*H131,15)</f>
        <v>0</v>
      </c>
      <c r="BL131" s="14" t="s">
        <v>111</v>
      </c>
      <c r="BM131" s="183" t="s">
        <v>214</v>
      </c>
    </row>
    <row r="132" spans="2:65" s="1" customFormat="1" ht="96">
      <c r="B132" s="31"/>
      <c r="C132" s="32"/>
      <c r="D132" s="186" t="s">
        <v>112</v>
      </c>
      <c r="E132" s="32"/>
      <c r="F132" s="187" t="s">
        <v>215</v>
      </c>
      <c r="G132" s="32"/>
      <c r="H132" s="32"/>
      <c r="I132" s="100"/>
      <c r="J132" s="32"/>
      <c r="K132" s="32"/>
      <c r="L132" s="35"/>
      <c r="M132" s="188"/>
      <c r="N132" s="60"/>
      <c r="O132" s="60"/>
      <c r="P132" s="60"/>
      <c r="Q132" s="60"/>
      <c r="R132" s="60"/>
      <c r="S132" s="60"/>
      <c r="T132" s="61"/>
      <c r="AT132" s="14" t="s">
        <v>112</v>
      </c>
      <c r="AU132" s="14" t="s">
        <v>77</v>
      </c>
    </row>
    <row r="133" spans="2:65" s="1" customFormat="1" ht="21.6" customHeight="1">
      <c r="B133" s="31"/>
      <c r="C133" s="173" t="s">
        <v>216</v>
      </c>
      <c r="D133" s="173" t="s">
        <v>106</v>
      </c>
      <c r="E133" s="174" t="s">
        <v>217</v>
      </c>
      <c r="F133" s="175" t="s">
        <v>218</v>
      </c>
      <c r="G133" s="176" t="s">
        <v>109</v>
      </c>
      <c r="H133" s="177">
        <v>1</v>
      </c>
      <c r="I133" s="178"/>
      <c r="J133" s="177">
        <f>ROUND(I133*H133,15)</f>
        <v>0</v>
      </c>
      <c r="K133" s="175" t="s">
        <v>110</v>
      </c>
      <c r="L133" s="35"/>
      <c r="M133" s="179" t="s">
        <v>18</v>
      </c>
      <c r="N133" s="180" t="s">
        <v>39</v>
      </c>
      <c r="O133" s="6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183" t="s">
        <v>111</v>
      </c>
      <c r="AT133" s="183" t="s">
        <v>106</v>
      </c>
      <c r="AU133" s="183" t="s">
        <v>77</v>
      </c>
      <c r="AY133" s="14" t="s">
        <v>103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4" t="s">
        <v>75</v>
      </c>
      <c r="BK133" s="185">
        <f>ROUND(I133*H133,15)</f>
        <v>0</v>
      </c>
      <c r="BL133" s="14" t="s">
        <v>111</v>
      </c>
      <c r="BM133" s="183" t="s">
        <v>219</v>
      </c>
    </row>
    <row r="134" spans="2:65" s="1" customFormat="1" ht="38.4">
      <c r="B134" s="31"/>
      <c r="C134" s="32"/>
      <c r="D134" s="186" t="s">
        <v>112</v>
      </c>
      <c r="E134" s="32"/>
      <c r="F134" s="187" t="s">
        <v>220</v>
      </c>
      <c r="G134" s="32"/>
      <c r="H134" s="32"/>
      <c r="I134" s="100"/>
      <c r="J134" s="32"/>
      <c r="K134" s="32"/>
      <c r="L134" s="35"/>
      <c r="M134" s="188"/>
      <c r="N134" s="60"/>
      <c r="O134" s="60"/>
      <c r="P134" s="60"/>
      <c r="Q134" s="60"/>
      <c r="R134" s="60"/>
      <c r="S134" s="60"/>
      <c r="T134" s="61"/>
      <c r="AT134" s="14" t="s">
        <v>112</v>
      </c>
      <c r="AU134" s="14" t="s">
        <v>77</v>
      </c>
    </row>
    <row r="135" spans="2:65" s="1" customFormat="1" ht="21.6" customHeight="1">
      <c r="B135" s="31"/>
      <c r="C135" s="173" t="s">
        <v>221</v>
      </c>
      <c r="D135" s="173" t="s">
        <v>106</v>
      </c>
      <c r="E135" s="174" t="s">
        <v>222</v>
      </c>
      <c r="F135" s="175" t="s">
        <v>223</v>
      </c>
      <c r="G135" s="176" t="s">
        <v>109</v>
      </c>
      <c r="H135" s="177">
        <v>1</v>
      </c>
      <c r="I135" s="178"/>
      <c r="J135" s="177">
        <f>ROUND(I135*H135,15)</f>
        <v>0</v>
      </c>
      <c r="K135" s="175" t="s">
        <v>110</v>
      </c>
      <c r="L135" s="35"/>
      <c r="M135" s="179" t="s">
        <v>18</v>
      </c>
      <c r="N135" s="180" t="s">
        <v>39</v>
      </c>
      <c r="O135" s="6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183" t="s">
        <v>111</v>
      </c>
      <c r="AT135" s="183" t="s">
        <v>106</v>
      </c>
      <c r="AU135" s="183" t="s">
        <v>77</v>
      </c>
      <c r="AY135" s="14" t="s">
        <v>103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4" t="s">
        <v>75</v>
      </c>
      <c r="BK135" s="185">
        <f>ROUND(I135*H135,15)</f>
        <v>0</v>
      </c>
      <c r="BL135" s="14" t="s">
        <v>111</v>
      </c>
      <c r="BM135" s="183" t="s">
        <v>224</v>
      </c>
    </row>
    <row r="136" spans="2:65" s="1" customFormat="1" ht="38.4">
      <c r="B136" s="31"/>
      <c r="C136" s="32"/>
      <c r="D136" s="186" t="s">
        <v>112</v>
      </c>
      <c r="E136" s="32"/>
      <c r="F136" s="187" t="s">
        <v>225</v>
      </c>
      <c r="G136" s="32"/>
      <c r="H136" s="32"/>
      <c r="I136" s="100"/>
      <c r="J136" s="32"/>
      <c r="K136" s="32"/>
      <c r="L136" s="35"/>
      <c r="M136" s="188"/>
      <c r="N136" s="60"/>
      <c r="O136" s="60"/>
      <c r="P136" s="60"/>
      <c r="Q136" s="60"/>
      <c r="R136" s="60"/>
      <c r="S136" s="60"/>
      <c r="T136" s="61"/>
      <c r="AT136" s="14" t="s">
        <v>112</v>
      </c>
      <c r="AU136" s="14" t="s">
        <v>77</v>
      </c>
    </row>
    <row r="137" spans="2:65" s="1" customFormat="1" ht="21.6" customHeight="1">
      <c r="B137" s="31"/>
      <c r="C137" s="173" t="s">
        <v>226</v>
      </c>
      <c r="D137" s="173" t="s">
        <v>106</v>
      </c>
      <c r="E137" s="174" t="s">
        <v>227</v>
      </c>
      <c r="F137" s="175" t="s">
        <v>228</v>
      </c>
      <c r="G137" s="176" t="s">
        <v>120</v>
      </c>
      <c r="H137" s="177">
        <v>1</v>
      </c>
      <c r="I137" s="178"/>
      <c r="J137" s="177">
        <f>ROUND(I137*H137,15)</f>
        <v>0</v>
      </c>
      <c r="K137" s="175" t="s">
        <v>110</v>
      </c>
      <c r="L137" s="35"/>
      <c r="M137" s="179" t="s">
        <v>18</v>
      </c>
      <c r="N137" s="180" t="s">
        <v>39</v>
      </c>
      <c r="O137" s="6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183" t="s">
        <v>111</v>
      </c>
      <c r="AT137" s="183" t="s">
        <v>106</v>
      </c>
      <c r="AU137" s="183" t="s">
        <v>77</v>
      </c>
      <c r="AY137" s="14" t="s">
        <v>103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4" t="s">
        <v>75</v>
      </c>
      <c r="BK137" s="185">
        <f>ROUND(I137*H137,15)</f>
        <v>0</v>
      </c>
      <c r="BL137" s="14" t="s">
        <v>111</v>
      </c>
      <c r="BM137" s="183" t="s">
        <v>229</v>
      </c>
    </row>
    <row r="138" spans="2:65" s="1" customFormat="1" ht="38.4">
      <c r="B138" s="31"/>
      <c r="C138" s="32"/>
      <c r="D138" s="186" t="s">
        <v>112</v>
      </c>
      <c r="E138" s="32"/>
      <c r="F138" s="187" t="s">
        <v>230</v>
      </c>
      <c r="G138" s="32"/>
      <c r="H138" s="32"/>
      <c r="I138" s="100"/>
      <c r="J138" s="32"/>
      <c r="K138" s="32"/>
      <c r="L138" s="35"/>
      <c r="M138" s="188"/>
      <c r="N138" s="60"/>
      <c r="O138" s="60"/>
      <c r="P138" s="60"/>
      <c r="Q138" s="60"/>
      <c r="R138" s="60"/>
      <c r="S138" s="60"/>
      <c r="T138" s="61"/>
      <c r="AT138" s="14" t="s">
        <v>112</v>
      </c>
      <c r="AU138" s="14" t="s">
        <v>77</v>
      </c>
    </row>
    <row r="139" spans="2:65" s="1" customFormat="1" ht="21.6" customHeight="1">
      <c r="B139" s="31"/>
      <c r="C139" s="173" t="s">
        <v>231</v>
      </c>
      <c r="D139" s="173" t="s">
        <v>106</v>
      </c>
      <c r="E139" s="174" t="s">
        <v>232</v>
      </c>
      <c r="F139" s="175" t="s">
        <v>233</v>
      </c>
      <c r="G139" s="176" t="s">
        <v>234</v>
      </c>
      <c r="H139" s="177">
        <v>1</v>
      </c>
      <c r="I139" s="178"/>
      <c r="J139" s="177">
        <f>ROUND(I139*H139,15)</f>
        <v>0</v>
      </c>
      <c r="K139" s="175" t="s">
        <v>110</v>
      </c>
      <c r="L139" s="35"/>
      <c r="M139" s="179" t="s">
        <v>18</v>
      </c>
      <c r="N139" s="180" t="s">
        <v>39</v>
      </c>
      <c r="O139" s="60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183" t="s">
        <v>111</v>
      </c>
      <c r="AT139" s="183" t="s">
        <v>106</v>
      </c>
      <c r="AU139" s="183" t="s">
        <v>77</v>
      </c>
      <c r="AY139" s="14" t="s">
        <v>103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4" t="s">
        <v>75</v>
      </c>
      <c r="BK139" s="185">
        <f>ROUND(I139*H139,15)</f>
        <v>0</v>
      </c>
      <c r="BL139" s="14" t="s">
        <v>111</v>
      </c>
      <c r="BM139" s="183" t="s">
        <v>235</v>
      </c>
    </row>
    <row r="140" spans="2:65" s="1" customFormat="1" ht="38.4">
      <c r="B140" s="31"/>
      <c r="C140" s="32"/>
      <c r="D140" s="186" t="s">
        <v>112</v>
      </c>
      <c r="E140" s="32"/>
      <c r="F140" s="187" t="s">
        <v>236</v>
      </c>
      <c r="G140" s="32"/>
      <c r="H140" s="32"/>
      <c r="I140" s="100"/>
      <c r="J140" s="32"/>
      <c r="K140" s="32"/>
      <c r="L140" s="35"/>
      <c r="M140" s="188"/>
      <c r="N140" s="60"/>
      <c r="O140" s="60"/>
      <c r="P140" s="60"/>
      <c r="Q140" s="60"/>
      <c r="R140" s="60"/>
      <c r="S140" s="60"/>
      <c r="T140" s="61"/>
      <c r="AT140" s="14" t="s">
        <v>112</v>
      </c>
      <c r="AU140" s="14" t="s">
        <v>77</v>
      </c>
    </row>
    <row r="141" spans="2:65" s="1" customFormat="1" ht="21.6" customHeight="1">
      <c r="B141" s="31"/>
      <c r="C141" s="173" t="s">
        <v>237</v>
      </c>
      <c r="D141" s="173" t="s">
        <v>106</v>
      </c>
      <c r="E141" s="174" t="s">
        <v>238</v>
      </c>
      <c r="F141" s="175" t="s">
        <v>239</v>
      </c>
      <c r="G141" s="176" t="s">
        <v>234</v>
      </c>
      <c r="H141" s="177">
        <v>1</v>
      </c>
      <c r="I141" s="178"/>
      <c r="J141" s="177">
        <f>ROUND(I141*H141,15)</f>
        <v>0</v>
      </c>
      <c r="K141" s="175" t="s">
        <v>110</v>
      </c>
      <c r="L141" s="35"/>
      <c r="M141" s="179" t="s">
        <v>18</v>
      </c>
      <c r="N141" s="180" t="s">
        <v>39</v>
      </c>
      <c r="O141" s="60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AR141" s="183" t="s">
        <v>111</v>
      </c>
      <c r="AT141" s="183" t="s">
        <v>106</v>
      </c>
      <c r="AU141" s="183" t="s">
        <v>77</v>
      </c>
      <c r="AY141" s="14" t="s">
        <v>103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4" t="s">
        <v>75</v>
      </c>
      <c r="BK141" s="185">
        <f>ROUND(I141*H141,15)</f>
        <v>0</v>
      </c>
      <c r="BL141" s="14" t="s">
        <v>111</v>
      </c>
      <c r="BM141" s="183" t="s">
        <v>240</v>
      </c>
    </row>
    <row r="142" spans="2:65" s="1" customFormat="1" ht="38.4">
      <c r="B142" s="31"/>
      <c r="C142" s="32"/>
      <c r="D142" s="186" t="s">
        <v>112</v>
      </c>
      <c r="E142" s="32"/>
      <c r="F142" s="187" t="s">
        <v>241</v>
      </c>
      <c r="G142" s="32"/>
      <c r="H142" s="32"/>
      <c r="I142" s="100"/>
      <c r="J142" s="32"/>
      <c r="K142" s="32"/>
      <c r="L142" s="35"/>
      <c r="M142" s="188"/>
      <c r="N142" s="60"/>
      <c r="O142" s="60"/>
      <c r="P142" s="60"/>
      <c r="Q142" s="60"/>
      <c r="R142" s="60"/>
      <c r="S142" s="60"/>
      <c r="T142" s="61"/>
      <c r="AT142" s="14" t="s">
        <v>112</v>
      </c>
      <c r="AU142" s="14" t="s">
        <v>77</v>
      </c>
    </row>
    <row r="143" spans="2:65" s="1" customFormat="1" ht="21.6" customHeight="1">
      <c r="B143" s="31"/>
      <c r="C143" s="173" t="s">
        <v>242</v>
      </c>
      <c r="D143" s="173" t="s">
        <v>106</v>
      </c>
      <c r="E143" s="174" t="s">
        <v>243</v>
      </c>
      <c r="F143" s="175" t="s">
        <v>244</v>
      </c>
      <c r="G143" s="176" t="s">
        <v>234</v>
      </c>
      <c r="H143" s="177">
        <v>1</v>
      </c>
      <c r="I143" s="178"/>
      <c r="J143" s="177">
        <f>ROUND(I143*H143,15)</f>
        <v>0</v>
      </c>
      <c r="K143" s="175" t="s">
        <v>110</v>
      </c>
      <c r="L143" s="35"/>
      <c r="M143" s="179" t="s">
        <v>18</v>
      </c>
      <c r="N143" s="180" t="s">
        <v>39</v>
      </c>
      <c r="O143" s="60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83" t="s">
        <v>111</v>
      </c>
      <c r="AT143" s="183" t="s">
        <v>106</v>
      </c>
      <c r="AU143" s="183" t="s">
        <v>77</v>
      </c>
      <c r="AY143" s="14" t="s">
        <v>103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4" t="s">
        <v>75</v>
      </c>
      <c r="BK143" s="185">
        <f>ROUND(I143*H143,15)</f>
        <v>0</v>
      </c>
      <c r="BL143" s="14" t="s">
        <v>111</v>
      </c>
      <c r="BM143" s="183" t="s">
        <v>245</v>
      </c>
    </row>
    <row r="144" spans="2:65" s="1" customFormat="1" ht="38.4">
      <c r="B144" s="31"/>
      <c r="C144" s="32"/>
      <c r="D144" s="186" t="s">
        <v>112</v>
      </c>
      <c r="E144" s="32"/>
      <c r="F144" s="187" t="s">
        <v>246</v>
      </c>
      <c r="G144" s="32"/>
      <c r="H144" s="32"/>
      <c r="I144" s="100"/>
      <c r="J144" s="32"/>
      <c r="K144" s="32"/>
      <c r="L144" s="35"/>
      <c r="M144" s="188"/>
      <c r="N144" s="60"/>
      <c r="O144" s="60"/>
      <c r="P144" s="60"/>
      <c r="Q144" s="60"/>
      <c r="R144" s="60"/>
      <c r="S144" s="60"/>
      <c r="T144" s="61"/>
      <c r="AT144" s="14" t="s">
        <v>112</v>
      </c>
      <c r="AU144" s="14" t="s">
        <v>77</v>
      </c>
    </row>
    <row r="145" spans="2:65" s="1" customFormat="1" ht="21.6" customHeight="1">
      <c r="B145" s="31"/>
      <c r="C145" s="173" t="s">
        <v>247</v>
      </c>
      <c r="D145" s="173" t="s">
        <v>106</v>
      </c>
      <c r="E145" s="174" t="s">
        <v>248</v>
      </c>
      <c r="F145" s="175" t="s">
        <v>249</v>
      </c>
      <c r="G145" s="176" t="s">
        <v>234</v>
      </c>
      <c r="H145" s="177">
        <v>1</v>
      </c>
      <c r="I145" s="178"/>
      <c r="J145" s="177">
        <f>ROUND(I145*H145,15)</f>
        <v>0</v>
      </c>
      <c r="K145" s="175" t="s">
        <v>110</v>
      </c>
      <c r="L145" s="35"/>
      <c r="M145" s="179" t="s">
        <v>18</v>
      </c>
      <c r="N145" s="180" t="s">
        <v>39</v>
      </c>
      <c r="O145" s="60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183" t="s">
        <v>111</v>
      </c>
      <c r="AT145" s="183" t="s">
        <v>106</v>
      </c>
      <c r="AU145" s="183" t="s">
        <v>77</v>
      </c>
      <c r="AY145" s="14" t="s">
        <v>103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4" t="s">
        <v>75</v>
      </c>
      <c r="BK145" s="185">
        <f>ROUND(I145*H145,15)</f>
        <v>0</v>
      </c>
      <c r="BL145" s="14" t="s">
        <v>111</v>
      </c>
      <c r="BM145" s="183" t="s">
        <v>250</v>
      </c>
    </row>
    <row r="146" spans="2:65" s="1" customFormat="1" ht="38.4">
      <c r="B146" s="31"/>
      <c r="C146" s="32"/>
      <c r="D146" s="186" t="s">
        <v>112</v>
      </c>
      <c r="E146" s="32"/>
      <c r="F146" s="187" t="s">
        <v>251</v>
      </c>
      <c r="G146" s="32"/>
      <c r="H146" s="32"/>
      <c r="I146" s="100"/>
      <c r="J146" s="32"/>
      <c r="K146" s="32"/>
      <c r="L146" s="35"/>
      <c r="M146" s="188"/>
      <c r="N146" s="60"/>
      <c r="O146" s="60"/>
      <c r="P146" s="60"/>
      <c r="Q146" s="60"/>
      <c r="R146" s="60"/>
      <c r="S146" s="60"/>
      <c r="T146" s="61"/>
      <c r="AT146" s="14" t="s">
        <v>112</v>
      </c>
      <c r="AU146" s="14" t="s">
        <v>77</v>
      </c>
    </row>
    <row r="147" spans="2:65" s="1" customFormat="1" ht="21.6" customHeight="1">
      <c r="B147" s="31"/>
      <c r="C147" s="173" t="s">
        <v>252</v>
      </c>
      <c r="D147" s="173" t="s">
        <v>106</v>
      </c>
      <c r="E147" s="174" t="s">
        <v>253</v>
      </c>
      <c r="F147" s="175" t="s">
        <v>254</v>
      </c>
      <c r="G147" s="176" t="s">
        <v>234</v>
      </c>
      <c r="H147" s="177">
        <v>1</v>
      </c>
      <c r="I147" s="178"/>
      <c r="J147" s="177">
        <f>ROUND(I147*H147,15)</f>
        <v>0</v>
      </c>
      <c r="K147" s="175" t="s">
        <v>110</v>
      </c>
      <c r="L147" s="35"/>
      <c r="M147" s="179" t="s">
        <v>18</v>
      </c>
      <c r="N147" s="180" t="s">
        <v>39</v>
      </c>
      <c r="O147" s="6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183" t="s">
        <v>111</v>
      </c>
      <c r="AT147" s="183" t="s">
        <v>106</v>
      </c>
      <c r="AU147" s="183" t="s">
        <v>77</v>
      </c>
      <c r="AY147" s="14" t="s">
        <v>103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4" t="s">
        <v>75</v>
      </c>
      <c r="BK147" s="185">
        <f>ROUND(I147*H147,15)</f>
        <v>0</v>
      </c>
      <c r="BL147" s="14" t="s">
        <v>111</v>
      </c>
      <c r="BM147" s="183" t="s">
        <v>255</v>
      </c>
    </row>
    <row r="148" spans="2:65" s="1" customFormat="1" ht="38.4">
      <c r="B148" s="31"/>
      <c r="C148" s="32"/>
      <c r="D148" s="186" t="s">
        <v>112</v>
      </c>
      <c r="E148" s="32"/>
      <c r="F148" s="187" t="s">
        <v>256</v>
      </c>
      <c r="G148" s="32"/>
      <c r="H148" s="32"/>
      <c r="I148" s="100"/>
      <c r="J148" s="32"/>
      <c r="K148" s="32"/>
      <c r="L148" s="35"/>
      <c r="M148" s="188"/>
      <c r="N148" s="60"/>
      <c r="O148" s="60"/>
      <c r="P148" s="60"/>
      <c r="Q148" s="60"/>
      <c r="R148" s="60"/>
      <c r="S148" s="60"/>
      <c r="T148" s="61"/>
      <c r="AT148" s="14" t="s">
        <v>112</v>
      </c>
      <c r="AU148" s="14" t="s">
        <v>77</v>
      </c>
    </row>
    <row r="149" spans="2:65" s="1" customFormat="1" ht="21.6" customHeight="1">
      <c r="B149" s="31"/>
      <c r="C149" s="173" t="s">
        <v>257</v>
      </c>
      <c r="D149" s="173" t="s">
        <v>106</v>
      </c>
      <c r="E149" s="174" t="s">
        <v>258</v>
      </c>
      <c r="F149" s="175" t="s">
        <v>259</v>
      </c>
      <c r="G149" s="176" t="s">
        <v>234</v>
      </c>
      <c r="H149" s="177">
        <v>1</v>
      </c>
      <c r="I149" s="178"/>
      <c r="J149" s="177">
        <f>ROUND(I149*H149,15)</f>
        <v>0</v>
      </c>
      <c r="K149" s="175" t="s">
        <v>110</v>
      </c>
      <c r="L149" s="35"/>
      <c r="M149" s="179" t="s">
        <v>18</v>
      </c>
      <c r="N149" s="180" t="s">
        <v>39</v>
      </c>
      <c r="O149" s="6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183" t="s">
        <v>111</v>
      </c>
      <c r="AT149" s="183" t="s">
        <v>106</v>
      </c>
      <c r="AU149" s="183" t="s">
        <v>77</v>
      </c>
      <c r="AY149" s="14" t="s">
        <v>103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4" t="s">
        <v>75</v>
      </c>
      <c r="BK149" s="185">
        <f>ROUND(I149*H149,15)</f>
        <v>0</v>
      </c>
      <c r="BL149" s="14" t="s">
        <v>111</v>
      </c>
      <c r="BM149" s="183" t="s">
        <v>260</v>
      </c>
    </row>
    <row r="150" spans="2:65" s="1" customFormat="1" ht="38.4">
      <c r="B150" s="31"/>
      <c r="C150" s="32"/>
      <c r="D150" s="186" t="s">
        <v>112</v>
      </c>
      <c r="E150" s="32"/>
      <c r="F150" s="187" t="s">
        <v>261</v>
      </c>
      <c r="G150" s="32"/>
      <c r="H150" s="32"/>
      <c r="I150" s="100"/>
      <c r="J150" s="32"/>
      <c r="K150" s="32"/>
      <c r="L150" s="35"/>
      <c r="M150" s="188"/>
      <c r="N150" s="60"/>
      <c r="O150" s="60"/>
      <c r="P150" s="60"/>
      <c r="Q150" s="60"/>
      <c r="R150" s="60"/>
      <c r="S150" s="60"/>
      <c r="T150" s="61"/>
      <c r="AT150" s="14" t="s">
        <v>112</v>
      </c>
      <c r="AU150" s="14" t="s">
        <v>77</v>
      </c>
    </row>
    <row r="151" spans="2:65" s="1" customFormat="1" ht="21.6" customHeight="1">
      <c r="B151" s="31"/>
      <c r="C151" s="173" t="s">
        <v>262</v>
      </c>
      <c r="D151" s="173" t="s">
        <v>106</v>
      </c>
      <c r="E151" s="174" t="s">
        <v>263</v>
      </c>
      <c r="F151" s="175" t="s">
        <v>264</v>
      </c>
      <c r="G151" s="176" t="s">
        <v>234</v>
      </c>
      <c r="H151" s="177">
        <v>1</v>
      </c>
      <c r="I151" s="178"/>
      <c r="J151" s="177">
        <f>ROUND(I151*H151,15)</f>
        <v>0</v>
      </c>
      <c r="K151" s="175" t="s">
        <v>110</v>
      </c>
      <c r="L151" s="35"/>
      <c r="M151" s="179" t="s">
        <v>18</v>
      </c>
      <c r="N151" s="180" t="s">
        <v>39</v>
      </c>
      <c r="O151" s="60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183" t="s">
        <v>111</v>
      </c>
      <c r="AT151" s="183" t="s">
        <v>106</v>
      </c>
      <c r="AU151" s="183" t="s">
        <v>77</v>
      </c>
      <c r="AY151" s="14" t="s">
        <v>103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4" t="s">
        <v>75</v>
      </c>
      <c r="BK151" s="185">
        <f>ROUND(I151*H151,15)</f>
        <v>0</v>
      </c>
      <c r="BL151" s="14" t="s">
        <v>111</v>
      </c>
      <c r="BM151" s="183" t="s">
        <v>265</v>
      </c>
    </row>
    <row r="152" spans="2:65" s="1" customFormat="1" ht="38.4">
      <c r="B152" s="31"/>
      <c r="C152" s="32"/>
      <c r="D152" s="186" t="s">
        <v>112</v>
      </c>
      <c r="E152" s="32"/>
      <c r="F152" s="187" t="s">
        <v>266</v>
      </c>
      <c r="G152" s="32"/>
      <c r="H152" s="32"/>
      <c r="I152" s="100"/>
      <c r="J152" s="32"/>
      <c r="K152" s="32"/>
      <c r="L152" s="35"/>
      <c r="M152" s="188"/>
      <c r="N152" s="60"/>
      <c r="O152" s="60"/>
      <c r="P152" s="60"/>
      <c r="Q152" s="60"/>
      <c r="R152" s="60"/>
      <c r="S152" s="60"/>
      <c r="T152" s="61"/>
      <c r="AT152" s="14" t="s">
        <v>112</v>
      </c>
      <c r="AU152" s="14" t="s">
        <v>77</v>
      </c>
    </row>
    <row r="153" spans="2:65" s="1" customFormat="1" ht="21.6" customHeight="1">
      <c r="B153" s="31"/>
      <c r="C153" s="173" t="s">
        <v>267</v>
      </c>
      <c r="D153" s="173" t="s">
        <v>106</v>
      </c>
      <c r="E153" s="174" t="s">
        <v>268</v>
      </c>
      <c r="F153" s="175" t="s">
        <v>269</v>
      </c>
      <c r="G153" s="176" t="s">
        <v>234</v>
      </c>
      <c r="H153" s="177">
        <v>1</v>
      </c>
      <c r="I153" s="178"/>
      <c r="J153" s="177">
        <f>ROUND(I153*H153,15)</f>
        <v>0</v>
      </c>
      <c r="K153" s="175" t="s">
        <v>110</v>
      </c>
      <c r="L153" s="35"/>
      <c r="M153" s="179" t="s">
        <v>18</v>
      </c>
      <c r="N153" s="180" t="s">
        <v>39</v>
      </c>
      <c r="O153" s="60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AR153" s="183" t="s">
        <v>111</v>
      </c>
      <c r="AT153" s="183" t="s">
        <v>106</v>
      </c>
      <c r="AU153" s="183" t="s">
        <v>77</v>
      </c>
      <c r="AY153" s="14" t="s">
        <v>103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4" t="s">
        <v>75</v>
      </c>
      <c r="BK153" s="185">
        <f>ROUND(I153*H153,15)</f>
        <v>0</v>
      </c>
      <c r="BL153" s="14" t="s">
        <v>111</v>
      </c>
      <c r="BM153" s="183" t="s">
        <v>270</v>
      </c>
    </row>
    <row r="154" spans="2:65" s="1" customFormat="1" ht="38.4">
      <c r="B154" s="31"/>
      <c r="C154" s="32"/>
      <c r="D154" s="186" t="s">
        <v>112</v>
      </c>
      <c r="E154" s="32"/>
      <c r="F154" s="187" t="s">
        <v>271</v>
      </c>
      <c r="G154" s="32"/>
      <c r="H154" s="32"/>
      <c r="I154" s="100"/>
      <c r="J154" s="32"/>
      <c r="K154" s="32"/>
      <c r="L154" s="35"/>
      <c r="M154" s="188"/>
      <c r="N154" s="60"/>
      <c r="O154" s="60"/>
      <c r="P154" s="60"/>
      <c r="Q154" s="60"/>
      <c r="R154" s="60"/>
      <c r="S154" s="60"/>
      <c r="T154" s="61"/>
      <c r="AT154" s="14" t="s">
        <v>112</v>
      </c>
      <c r="AU154" s="14" t="s">
        <v>77</v>
      </c>
    </row>
    <row r="155" spans="2:65" s="1" customFormat="1" ht="21.6" customHeight="1">
      <c r="B155" s="31"/>
      <c r="C155" s="173" t="s">
        <v>272</v>
      </c>
      <c r="D155" s="173" t="s">
        <v>106</v>
      </c>
      <c r="E155" s="174" t="s">
        <v>273</v>
      </c>
      <c r="F155" s="175" t="s">
        <v>274</v>
      </c>
      <c r="G155" s="176" t="s">
        <v>234</v>
      </c>
      <c r="H155" s="177">
        <v>1</v>
      </c>
      <c r="I155" s="178"/>
      <c r="J155" s="177">
        <f>ROUND(I155*H155,15)</f>
        <v>0</v>
      </c>
      <c r="K155" s="175" t="s">
        <v>110</v>
      </c>
      <c r="L155" s="35"/>
      <c r="M155" s="179" t="s">
        <v>18</v>
      </c>
      <c r="N155" s="180" t="s">
        <v>39</v>
      </c>
      <c r="O155" s="60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83" t="s">
        <v>111</v>
      </c>
      <c r="AT155" s="183" t="s">
        <v>106</v>
      </c>
      <c r="AU155" s="183" t="s">
        <v>77</v>
      </c>
      <c r="AY155" s="14" t="s">
        <v>103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4" t="s">
        <v>75</v>
      </c>
      <c r="BK155" s="185">
        <f>ROUND(I155*H155,15)</f>
        <v>0</v>
      </c>
      <c r="BL155" s="14" t="s">
        <v>111</v>
      </c>
      <c r="BM155" s="183" t="s">
        <v>275</v>
      </c>
    </row>
    <row r="156" spans="2:65" s="1" customFormat="1" ht="38.4">
      <c r="B156" s="31"/>
      <c r="C156" s="32"/>
      <c r="D156" s="186" t="s">
        <v>112</v>
      </c>
      <c r="E156" s="32"/>
      <c r="F156" s="187" t="s">
        <v>276</v>
      </c>
      <c r="G156" s="32"/>
      <c r="H156" s="32"/>
      <c r="I156" s="100"/>
      <c r="J156" s="32"/>
      <c r="K156" s="32"/>
      <c r="L156" s="35"/>
      <c r="M156" s="188"/>
      <c r="N156" s="60"/>
      <c r="O156" s="60"/>
      <c r="P156" s="60"/>
      <c r="Q156" s="60"/>
      <c r="R156" s="60"/>
      <c r="S156" s="60"/>
      <c r="T156" s="61"/>
      <c r="AT156" s="14" t="s">
        <v>112</v>
      </c>
      <c r="AU156" s="14" t="s">
        <v>77</v>
      </c>
    </row>
    <row r="157" spans="2:65" s="1" customFormat="1" ht="21.6" customHeight="1">
      <c r="B157" s="31"/>
      <c r="C157" s="173" t="s">
        <v>277</v>
      </c>
      <c r="D157" s="173" t="s">
        <v>106</v>
      </c>
      <c r="E157" s="174" t="s">
        <v>278</v>
      </c>
      <c r="F157" s="175" t="s">
        <v>279</v>
      </c>
      <c r="G157" s="176" t="s">
        <v>234</v>
      </c>
      <c r="H157" s="177">
        <v>1</v>
      </c>
      <c r="I157" s="178"/>
      <c r="J157" s="177">
        <f>ROUND(I157*H157,15)</f>
        <v>0</v>
      </c>
      <c r="K157" s="175" t="s">
        <v>110</v>
      </c>
      <c r="L157" s="35"/>
      <c r="M157" s="179" t="s">
        <v>18</v>
      </c>
      <c r="N157" s="180" t="s">
        <v>39</v>
      </c>
      <c r="O157" s="60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AR157" s="183" t="s">
        <v>111</v>
      </c>
      <c r="AT157" s="183" t="s">
        <v>106</v>
      </c>
      <c r="AU157" s="183" t="s">
        <v>77</v>
      </c>
      <c r="AY157" s="14" t="s">
        <v>103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4" t="s">
        <v>75</v>
      </c>
      <c r="BK157" s="185">
        <f>ROUND(I157*H157,15)</f>
        <v>0</v>
      </c>
      <c r="BL157" s="14" t="s">
        <v>111</v>
      </c>
      <c r="BM157" s="183" t="s">
        <v>280</v>
      </c>
    </row>
    <row r="158" spans="2:65" s="1" customFormat="1" ht="38.4">
      <c r="B158" s="31"/>
      <c r="C158" s="32"/>
      <c r="D158" s="186" t="s">
        <v>112</v>
      </c>
      <c r="E158" s="32"/>
      <c r="F158" s="187" t="s">
        <v>281</v>
      </c>
      <c r="G158" s="32"/>
      <c r="H158" s="32"/>
      <c r="I158" s="100"/>
      <c r="J158" s="32"/>
      <c r="K158" s="32"/>
      <c r="L158" s="35"/>
      <c r="M158" s="188"/>
      <c r="N158" s="60"/>
      <c r="O158" s="60"/>
      <c r="P158" s="60"/>
      <c r="Q158" s="60"/>
      <c r="R158" s="60"/>
      <c r="S158" s="60"/>
      <c r="T158" s="61"/>
      <c r="AT158" s="14" t="s">
        <v>112</v>
      </c>
      <c r="AU158" s="14" t="s">
        <v>77</v>
      </c>
    </row>
    <row r="159" spans="2:65" s="1" customFormat="1" ht="21.6" customHeight="1">
      <c r="B159" s="31"/>
      <c r="C159" s="173" t="s">
        <v>282</v>
      </c>
      <c r="D159" s="173" t="s">
        <v>106</v>
      </c>
      <c r="E159" s="174" t="s">
        <v>283</v>
      </c>
      <c r="F159" s="175" t="s">
        <v>284</v>
      </c>
      <c r="G159" s="176" t="s">
        <v>234</v>
      </c>
      <c r="H159" s="177">
        <v>1</v>
      </c>
      <c r="I159" s="178"/>
      <c r="J159" s="177">
        <f>ROUND(I159*H159,15)</f>
        <v>0</v>
      </c>
      <c r="K159" s="175" t="s">
        <v>110</v>
      </c>
      <c r="L159" s="35"/>
      <c r="M159" s="179" t="s">
        <v>18</v>
      </c>
      <c r="N159" s="180" t="s">
        <v>39</v>
      </c>
      <c r="O159" s="60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183" t="s">
        <v>111</v>
      </c>
      <c r="AT159" s="183" t="s">
        <v>106</v>
      </c>
      <c r="AU159" s="183" t="s">
        <v>77</v>
      </c>
      <c r="AY159" s="14" t="s">
        <v>103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4" t="s">
        <v>75</v>
      </c>
      <c r="BK159" s="185">
        <f>ROUND(I159*H159,15)</f>
        <v>0</v>
      </c>
      <c r="BL159" s="14" t="s">
        <v>111</v>
      </c>
      <c r="BM159" s="183" t="s">
        <v>285</v>
      </c>
    </row>
    <row r="160" spans="2:65" s="1" customFormat="1" ht="38.4">
      <c r="B160" s="31"/>
      <c r="C160" s="32"/>
      <c r="D160" s="186" t="s">
        <v>112</v>
      </c>
      <c r="E160" s="32"/>
      <c r="F160" s="187" t="s">
        <v>286</v>
      </c>
      <c r="G160" s="32"/>
      <c r="H160" s="32"/>
      <c r="I160" s="100"/>
      <c r="J160" s="32"/>
      <c r="K160" s="32"/>
      <c r="L160" s="35"/>
      <c r="M160" s="188"/>
      <c r="N160" s="60"/>
      <c r="O160" s="60"/>
      <c r="P160" s="60"/>
      <c r="Q160" s="60"/>
      <c r="R160" s="60"/>
      <c r="S160" s="60"/>
      <c r="T160" s="61"/>
      <c r="AT160" s="14" t="s">
        <v>112</v>
      </c>
      <c r="AU160" s="14" t="s">
        <v>77</v>
      </c>
    </row>
    <row r="161" spans="2:65" s="1" customFormat="1" ht="21.6" customHeight="1">
      <c r="B161" s="31"/>
      <c r="C161" s="173" t="s">
        <v>287</v>
      </c>
      <c r="D161" s="173" t="s">
        <v>106</v>
      </c>
      <c r="E161" s="174" t="s">
        <v>288</v>
      </c>
      <c r="F161" s="175" t="s">
        <v>289</v>
      </c>
      <c r="G161" s="176" t="s">
        <v>234</v>
      </c>
      <c r="H161" s="177">
        <v>1</v>
      </c>
      <c r="I161" s="178"/>
      <c r="J161" s="177">
        <f>ROUND(I161*H161,15)</f>
        <v>0</v>
      </c>
      <c r="K161" s="175" t="s">
        <v>110</v>
      </c>
      <c r="L161" s="35"/>
      <c r="M161" s="179" t="s">
        <v>18</v>
      </c>
      <c r="N161" s="180" t="s">
        <v>39</v>
      </c>
      <c r="O161" s="6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AR161" s="183" t="s">
        <v>111</v>
      </c>
      <c r="AT161" s="183" t="s">
        <v>106</v>
      </c>
      <c r="AU161" s="183" t="s">
        <v>77</v>
      </c>
      <c r="AY161" s="14" t="s">
        <v>103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" t="s">
        <v>75</v>
      </c>
      <c r="BK161" s="185">
        <f>ROUND(I161*H161,15)</f>
        <v>0</v>
      </c>
      <c r="BL161" s="14" t="s">
        <v>111</v>
      </c>
      <c r="BM161" s="183" t="s">
        <v>290</v>
      </c>
    </row>
    <row r="162" spans="2:65" s="1" customFormat="1" ht="38.4">
      <c r="B162" s="31"/>
      <c r="C162" s="32"/>
      <c r="D162" s="186" t="s">
        <v>112</v>
      </c>
      <c r="E162" s="32"/>
      <c r="F162" s="187" t="s">
        <v>291</v>
      </c>
      <c r="G162" s="32"/>
      <c r="H162" s="32"/>
      <c r="I162" s="100"/>
      <c r="J162" s="32"/>
      <c r="K162" s="32"/>
      <c r="L162" s="35"/>
      <c r="M162" s="188"/>
      <c r="N162" s="60"/>
      <c r="O162" s="60"/>
      <c r="P162" s="60"/>
      <c r="Q162" s="60"/>
      <c r="R162" s="60"/>
      <c r="S162" s="60"/>
      <c r="T162" s="61"/>
      <c r="AT162" s="14" t="s">
        <v>112</v>
      </c>
      <c r="AU162" s="14" t="s">
        <v>77</v>
      </c>
    </row>
    <row r="163" spans="2:65" s="1" customFormat="1" ht="21.6" customHeight="1">
      <c r="B163" s="31"/>
      <c r="C163" s="173" t="s">
        <v>292</v>
      </c>
      <c r="D163" s="173" t="s">
        <v>106</v>
      </c>
      <c r="E163" s="174" t="s">
        <v>293</v>
      </c>
      <c r="F163" s="175" t="s">
        <v>294</v>
      </c>
      <c r="G163" s="176" t="s">
        <v>234</v>
      </c>
      <c r="H163" s="177">
        <v>1</v>
      </c>
      <c r="I163" s="178"/>
      <c r="J163" s="177">
        <f>ROUND(I163*H163,15)</f>
        <v>0</v>
      </c>
      <c r="K163" s="175" t="s">
        <v>110</v>
      </c>
      <c r="L163" s="35"/>
      <c r="M163" s="179" t="s">
        <v>18</v>
      </c>
      <c r="N163" s="180" t="s">
        <v>39</v>
      </c>
      <c r="O163" s="6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83" t="s">
        <v>111</v>
      </c>
      <c r="AT163" s="183" t="s">
        <v>106</v>
      </c>
      <c r="AU163" s="183" t="s">
        <v>77</v>
      </c>
      <c r="AY163" s="14" t="s">
        <v>103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4" t="s">
        <v>75</v>
      </c>
      <c r="BK163" s="185">
        <f>ROUND(I163*H163,15)</f>
        <v>0</v>
      </c>
      <c r="BL163" s="14" t="s">
        <v>111</v>
      </c>
      <c r="BM163" s="183" t="s">
        <v>295</v>
      </c>
    </row>
    <row r="164" spans="2:65" s="1" customFormat="1" ht="38.4">
      <c r="B164" s="31"/>
      <c r="C164" s="32"/>
      <c r="D164" s="186" t="s">
        <v>112</v>
      </c>
      <c r="E164" s="32"/>
      <c r="F164" s="187" t="s">
        <v>296</v>
      </c>
      <c r="G164" s="32"/>
      <c r="H164" s="32"/>
      <c r="I164" s="100"/>
      <c r="J164" s="32"/>
      <c r="K164" s="32"/>
      <c r="L164" s="35"/>
      <c r="M164" s="188"/>
      <c r="N164" s="60"/>
      <c r="O164" s="60"/>
      <c r="P164" s="60"/>
      <c r="Q164" s="60"/>
      <c r="R164" s="60"/>
      <c r="S164" s="60"/>
      <c r="T164" s="61"/>
      <c r="AT164" s="14" t="s">
        <v>112</v>
      </c>
      <c r="AU164" s="14" t="s">
        <v>77</v>
      </c>
    </row>
    <row r="165" spans="2:65" s="1" customFormat="1" ht="21.6" customHeight="1">
      <c r="B165" s="31"/>
      <c r="C165" s="173" t="s">
        <v>297</v>
      </c>
      <c r="D165" s="173" t="s">
        <v>106</v>
      </c>
      <c r="E165" s="174" t="s">
        <v>298</v>
      </c>
      <c r="F165" s="175" t="s">
        <v>299</v>
      </c>
      <c r="G165" s="176" t="s">
        <v>234</v>
      </c>
      <c r="H165" s="177">
        <v>1</v>
      </c>
      <c r="I165" s="178"/>
      <c r="J165" s="177">
        <f>ROUND(I165*H165,15)</f>
        <v>0</v>
      </c>
      <c r="K165" s="175" t="s">
        <v>110</v>
      </c>
      <c r="L165" s="35"/>
      <c r="M165" s="179" t="s">
        <v>18</v>
      </c>
      <c r="N165" s="180" t="s">
        <v>39</v>
      </c>
      <c r="O165" s="60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AR165" s="183" t="s">
        <v>111</v>
      </c>
      <c r="AT165" s="183" t="s">
        <v>106</v>
      </c>
      <c r="AU165" s="183" t="s">
        <v>77</v>
      </c>
      <c r="AY165" s="14" t="s">
        <v>103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4" t="s">
        <v>75</v>
      </c>
      <c r="BK165" s="185">
        <f>ROUND(I165*H165,15)</f>
        <v>0</v>
      </c>
      <c r="BL165" s="14" t="s">
        <v>111</v>
      </c>
      <c r="BM165" s="183" t="s">
        <v>300</v>
      </c>
    </row>
    <row r="166" spans="2:65" s="1" customFormat="1" ht="38.4">
      <c r="B166" s="31"/>
      <c r="C166" s="32"/>
      <c r="D166" s="186" t="s">
        <v>112</v>
      </c>
      <c r="E166" s="32"/>
      <c r="F166" s="187" t="s">
        <v>301</v>
      </c>
      <c r="G166" s="32"/>
      <c r="H166" s="32"/>
      <c r="I166" s="100"/>
      <c r="J166" s="32"/>
      <c r="K166" s="32"/>
      <c r="L166" s="35"/>
      <c r="M166" s="188"/>
      <c r="N166" s="60"/>
      <c r="O166" s="60"/>
      <c r="P166" s="60"/>
      <c r="Q166" s="60"/>
      <c r="R166" s="60"/>
      <c r="S166" s="60"/>
      <c r="T166" s="61"/>
      <c r="AT166" s="14" t="s">
        <v>112</v>
      </c>
      <c r="AU166" s="14" t="s">
        <v>77</v>
      </c>
    </row>
    <row r="167" spans="2:65" s="1" customFormat="1" ht="21.6" customHeight="1">
      <c r="B167" s="31"/>
      <c r="C167" s="173" t="s">
        <v>302</v>
      </c>
      <c r="D167" s="173" t="s">
        <v>106</v>
      </c>
      <c r="E167" s="174" t="s">
        <v>303</v>
      </c>
      <c r="F167" s="175" t="s">
        <v>304</v>
      </c>
      <c r="G167" s="176" t="s">
        <v>234</v>
      </c>
      <c r="H167" s="177">
        <v>1</v>
      </c>
      <c r="I167" s="178"/>
      <c r="J167" s="177">
        <f>ROUND(I167*H167,15)</f>
        <v>0</v>
      </c>
      <c r="K167" s="175" t="s">
        <v>110</v>
      </c>
      <c r="L167" s="35"/>
      <c r="M167" s="179" t="s">
        <v>18</v>
      </c>
      <c r="N167" s="180" t="s">
        <v>39</v>
      </c>
      <c r="O167" s="60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AR167" s="183" t="s">
        <v>111</v>
      </c>
      <c r="AT167" s="183" t="s">
        <v>106</v>
      </c>
      <c r="AU167" s="183" t="s">
        <v>77</v>
      </c>
      <c r="AY167" s="14" t="s">
        <v>103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4" t="s">
        <v>75</v>
      </c>
      <c r="BK167" s="185">
        <f>ROUND(I167*H167,15)</f>
        <v>0</v>
      </c>
      <c r="BL167" s="14" t="s">
        <v>111</v>
      </c>
      <c r="BM167" s="183" t="s">
        <v>305</v>
      </c>
    </row>
    <row r="168" spans="2:65" s="1" customFormat="1" ht="38.4">
      <c r="B168" s="31"/>
      <c r="C168" s="32"/>
      <c r="D168" s="186" t="s">
        <v>112</v>
      </c>
      <c r="E168" s="32"/>
      <c r="F168" s="187" t="s">
        <v>306</v>
      </c>
      <c r="G168" s="32"/>
      <c r="H168" s="32"/>
      <c r="I168" s="100"/>
      <c r="J168" s="32"/>
      <c r="K168" s="32"/>
      <c r="L168" s="35"/>
      <c r="M168" s="188"/>
      <c r="N168" s="60"/>
      <c r="O168" s="60"/>
      <c r="P168" s="60"/>
      <c r="Q168" s="60"/>
      <c r="R168" s="60"/>
      <c r="S168" s="60"/>
      <c r="T168" s="61"/>
      <c r="AT168" s="14" t="s">
        <v>112</v>
      </c>
      <c r="AU168" s="14" t="s">
        <v>77</v>
      </c>
    </row>
    <row r="169" spans="2:65" s="1" customFormat="1" ht="21.6" customHeight="1">
      <c r="B169" s="31"/>
      <c r="C169" s="173" t="s">
        <v>307</v>
      </c>
      <c r="D169" s="173" t="s">
        <v>106</v>
      </c>
      <c r="E169" s="174" t="s">
        <v>308</v>
      </c>
      <c r="F169" s="175" t="s">
        <v>309</v>
      </c>
      <c r="G169" s="176" t="s">
        <v>234</v>
      </c>
      <c r="H169" s="177">
        <v>1</v>
      </c>
      <c r="I169" s="178"/>
      <c r="J169" s="177">
        <f>ROUND(I169*H169,15)</f>
        <v>0</v>
      </c>
      <c r="K169" s="175" t="s">
        <v>110</v>
      </c>
      <c r="L169" s="35"/>
      <c r="M169" s="179" t="s">
        <v>18</v>
      </c>
      <c r="N169" s="180" t="s">
        <v>39</v>
      </c>
      <c r="O169" s="60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AR169" s="183" t="s">
        <v>111</v>
      </c>
      <c r="AT169" s="183" t="s">
        <v>106</v>
      </c>
      <c r="AU169" s="183" t="s">
        <v>77</v>
      </c>
      <c r="AY169" s="14" t="s">
        <v>103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4" t="s">
        <v>75</v>
      </c>
      <c r="BK169" s="185">
        <f>ROUND(I169*H169,15)</f>
        <v>0</v>
      </c>
      <c r="BL169" s="14" t="s">
        <v>111</v>
      </c>
      <c r="BM169" s="183" t="s">
        <v>231</v>
      </c>
    </row>
    <row r="170" spans="2:65" s="1" customFormat="1" ht="38.4">
      <c r="B170" s="31"/>
      <c r="C170" s="32"/>
      <c r="D170" s="186" t="s">
        <v>112</v>
      </c>
      <c r="E170" s="32"/>
      <c r="F170" s="187" t="s">
        <v>310</v>
      </c>
      <c r="G170" s="32"/>
      <c r="H170" s="32"/>
      <c r="I170" s="100"/>
      <c r="J170" s="32"/>
      <c r="K170" s="32"/>
      <c r="L170" s="35"/>
      <c r="M170" s="188"/>
      <c r="N170" s="60"/>
      <c r="O170" s="60"/>
      <c r="P170" s="60"/>
      <c r="Q170" s="60"/>
      <c r="R170" s="60"/>
      <c r="S170" s="60"/>
      <c r="T170" s="61"/>
      <c r="AT170" s="14" t="s">
        <v>112</v>
      </c>
      <c r="AU170" s="14" t="s">
        <v>77</v>
      </c>
    </row>
    <row r="171" spans="2:65" s="1" customFormat="1" ht="21.6" customHeight="1">
      <c r="B171" s="31"/>
      <c r="C171" s="173" t="s">
        <v>311</v>
      </c>
      <c r="D171" s="173" t="s">
        <v>106</v>
      </c>
      <c r="E171" s="174" t="s">
        <v>312</v>
      </c>
      <c r="F171" s="175" t="s">
        <v>313</v>
      </c>
      <c r="G171" s="176" t="s">
        <v>234</v>
      </c>
      <c r="H171" s="177">
        <v>1</v>
      </c>
      <c r="I171" s="178"/>
      <c r="J171" s="177">
        <f>ROUND(I171*H171,15)</f>
        <v>0</v>
      </c>
      <c r="K171" s="175" t="s">
        <v>110</v>
      </c>
      <c r="L171" s="35"/>
      <c r="M171" s="179" t="s">
        <v>18</v>
      </c>
      <c r="N171" s="180" t="s">
        <v>39</v>
      </c>
      <c r="O171" s="6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183" t="s">
        <v>111</v>
      </c>
      <c r="AT171" s="183" t="s">
        <v>106</v>
      </c>
      <c r="AU171" s="183" t="s">
        <v>77</v>
      </c>
      <c r="AY171" s="14" t="s">
        <v>103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75</v>
      </c>
      <c r="BK171" s="185">
        <f>ROUND(I171*H171,15)</f>
        <v>0</v>
      </c>
      <c r="BL171" s="14" t="s">
        <v>111</v>
      </c>
      <c r="BM171" s="183" t="s">
        <v>242</v>
      </c>
    </row>
    <row r="172" spans="2:65" s="1" customFormat="1" ht="38.4">
      <c r="B172" s="31"/>
      <c r="C172" s="32"/>
      <c r="D172" s="186" t="s">
        <v>112</v>
      </c>
      <c r="E172" s="32"/>
      <c r="F172" s="187" t="s">
        <v>314</v>
      </c>
      <c r="G172" s="32"/>
      <c r="H172" s="32"/>
      <c r="I172" s="100"/>
      <c r="J172" s="32"/>
      <c r="K172" s="32"/>
      <c r="L172" s="35"/>
      <c r="M172" s="188"/>
      <c r="N172" s="60"/>
      <c r="O172" s="60"/>
      <c r="P172" s="60"/>
      <c r="Q172" s="60"/>
      <c r="R172" s="60"/>
      <c r="S172" s="60"/>
      <c r="T172" s="61"/>
      <c r="AT172" s="14" t="s">
        <v>112</v>
      </c>
      <c r="AU172" s="14" t="s">
        <v>77</v>
      </c>
    </row>
    <row r="173" spans="2:65" s="1" customFormat="1" ht="21.6" customHeight="1">
      <c r="B173" s="31"/>
      <c r="C173" s="173" t="s">
        <v>315</v>
      </c>
      <c r="D173" s="173" t="s">
        <v>106</v>
      </c>
      <c r="E173" s="174" t="s">
        <v>316</v>
      </c>
      <c r="F173" s="175" t="s">
        <v>317</v>
      </c>
      <c r="G173" s="176" t="s">
        <v>234</v>
      </c>
      <c r="H173" s="177">
        <v>1</v>
      </c>
      <c r="I173" s="178"/>
      <c r="J173" s="177">
        <f>ROUND(I173*H173,15)</f>
        <v>0</v>
      </c>
      <c r="K173" s="175" t="s">
        <v>110</v>
      </c>
      <c r="L173" s="35"/>
      <c r="M173" s="179" t="s">
        <v>18</v>
      </c>
      <c r="N173" s="180" t="s">
        <v>39</v>
      </c>
      <c r="O173" s="60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AR173" s="183" t="s">
        <v>111</v>
      </c>
      <c r="AT173" s="183" t="s">
        <v>106</v>
      </c>
      <c r="AU173" s="183" t="s">
        <v>77</v>
      </c>
      <c r="AY173" s="14" t="s">
        <v>103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4" t="s">
        <v>75</v>
      </c>
      <c r="BK173" s="185">
        <f>ROUND(I173*H173,15)</f>
        <v>0</v>
      </c>
      <c r="BL173" s="14" t="s">
        <v>111</v>
      </c>
      <c r="BM173" s="183" t="s">
        <v>252</v>
      </c>
    </row>
    <row r="174" spans="2:65" s="1" customFormat="1" ht="38.4">
      <c r="B174" s="31"/>
      <c r="C174" s="32"/>
      <c r="D174" s="186" t="s">
        <v>112</v>
      </c>
      <c r="E174" s="32"/>
      <c r="F174" s="187" t="s">
        <v>318</v>
      </c>
      <c r="G174" s="32"/>
      <c r="H174" s="32"/>
      <c r="I174" s="100"/>
      <c r="J174" s="32"/>
      <c r="K174" s="32"/>
      <c r="L174" s="35"/>
      <c r="M174" s="188"/>
      <c r="N174" s="60"/>
      <c r="O174" s="60"/>
      <c r="P174" s="60"/>
      <c r="Q174" s="60"/>
      <c r="R174" s="60"/>
      <c r="S174" s="60"/>
      <c r="T174" s="61"/>
      <c r="AT174" s="14" t="s">
        <v>112</v>
      </c>
      <c r="AU174" s="14" t="s">
        <v>77</v>
      </c>
    </row>
    <row r="175" spans="2:65" s="1" customFormat="1" ht="21.6" customHeight="1">
      <c r="B175" s="31"/>
      <c r="C175" s="173" t="s">
        <v>319</v>
      </c>
      <c r="D175" s="173" t="s">
        <v>106</v>
      </c>
      <c r="E175" s="174" t="s">
        <v>320</v>
      </c>
      <c r="F175" s="175" t="s">
        <v>321</v>
      </c>
      <c r="G175" s="176" t="s">
        <v>234</v>
      </c>
      <c r="H175" s="177">
        <v>1</v>
      </c>
      <c r="I175" s="178"/>
      <c r="J175" s="177">
        <f>ROUND(I175*H175,15)</f>
        <v>0</v>
      </c>
      <c r="K175" s="175" t="s">
        <v>110</v>
      </c>
      <c r="L175" s="35"/>
      <c r="M175" s="179" t="s">
        <v>18</v>
      </c>
      <c r="N175" s="180" t="s">
        <v>39</v>
      </c>
      <c r="O175" s="60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AR175" s="183" t="s">
        <v>111</v>
      </c>
      <c r="AT175" s="183" t="s">
        <v>106</v>
      </c>
      <c r="AU175" s="183" t="s">
        <v>77</v>
      </c>
      <c r="AY175" s="14" t="s">
        <v>103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4" t="s">
        <v>75</v>
      </c>
      <c r="BK175" s="185">
        <f>ROUND(I175*H175,15)</f>
        <v>0</v>
      </c>
      <c r="BL175" s="14" t="s">
        <v>111</v>
      </c>
      <c r="BM175" s="183" t="s">
        <v>262</v>
      </c>
    </row>
    <row r="176" spans="2:65" s="1" customFormat="1" ht="38.4">
      <c r="B176" s="31"/>
      <c r="C176" s="32"/>
      <c r="D176" s="186" t="s">
        <v>112</v>
      </c>
      <c r="E176" s="32"/>
      <c r="F176" s="187" t="s">
        <v>322</v>
      </c>
      <c r="G176" s="32"/>
      <c r="H176" s="32"/>
      <c r="I176" s="100"/>
      <c r="J176" s="32"/>
      <c r="K176" s="32"/>
      <c r="L176" s="35"/>
      <c r="M176" s="188"/>
      <c r="N176" s="60"/>
      <c r="O176" s="60"/>
      <c r="P176" s="60"/>
      <c r="Q176" s="60"/>
      <c r="R176" s="60"/>
      <c r="S176" s="60"/>
      <c r="T176" s="61"/>
      <c r="AT176" s="14" t="s">
        <v>112</v>
      </c>
      <c r="AU176" s="14" t="s">
        <v>77</v>
      </c>
    </row>
    <row r="177" spans="2:65" s="1" customFormat="1" ht="21.6" customHeight="1">
      <c r="B177" s="31"/>
      <c r="C177" s="173" t="s">
        <v>323</v>
      </c>
      <c r="D177" s="173" t="s">
        <v>106</v>
      </c>
      <c r="E177" s="174" t="s">
        <v>324</v>
      </c>
      <c r="F177" s="175" t="s">
        <v>325</v>
      </c>
      <c r="G177" s="176" t="s">
        <v>234</v>
      </c>
      <c r="H177" s="177">
        <v>1</v>
      </c>
      <c r="I177" s="178"/>
      <c r="J177" s="177">
        <f>ROUND(I177*H177,15)</f>
        <v>0</v>
      </c>
      <c r="K177" s="175" t="s">
        <v>110</v>
      </c>
      <c r="L177" s="35"/>
      <c r="M177" s="179" t="s">
        <v>18</v>
      </c>
      <c r="N177" s="180" t="s">
        <v>39</v>
      </c>
      <c r="O177" s="60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AR177" s="183" t="s">
        <v>111</v>
      </c>
      <c r="AT177" s="183" t="s">
        <v>106</v>
      </c>
      <c r="AU177" s="183" t="s">
        <v>77</v>
      </c>
      <c r="AY177" s="14" t="s">
        <v>103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4" t="s">
        <v>75</v>
      </c>
      <c r="BK177" s="185">
        <f>ROUND(I177*H177,15)</f>
        <v>0</v>
      </c>
      <c r="BL177" s="14" t="s">
        <v>111</v>
      </c>
      <c r="BM177" s="183" t="s">
        <v>272</v>
      </c>
    </row>
    <row r="178" spans="2:65" s="1" customFormat="1" ht="38.4">
      <c r="B178" s="31"/>
      <c r="C178" s="32"/>
      <c r="D178" s="186" t="s">
        <v>112</v>
      </c>
      <c r="E178" s="32"/>
      <c r="F178" s="187" t="s">
        <v>326</v>
      </c>
      <c r="G178" s="32"/>
      <c r="H178" s="32"/>
      <c r="I178" s="100"/>
      <c r="J178" s="32"/>
      <c r="K178" s="32"/>
      <c r="L178" s="35"/>
      <c r="M178" s="188"/>
      <c r="N178" s="60"/>
      <c r="O178" s="60"/>
      <c r="P178" s="60"/>
      <c r="Q178" s="60"/>
      <c r="R178" s="60"/>
      <c r="S178" s="60"/>
      <c r="T178" s="61"/>
      <c r="AT178" s="14" t="s">
        <v>112</v>
      </c>
      <c r="AU178" s="14" t="s">
        <v>77</v>
      </c>
    </row>
    <row r="179" spans="2:65" s="1" customFormat="1" ht="21.6" customHeight="1">
      <c r="B179" s="31"/>
      <c r="C179" s="173" t="s">
        <v>327</v>
      </c>
      <c r="D179" s="173" t="s">
        <v>106</v>
      </c>
      <c r="E179" s="174" t="s">
        <v>328</v>
      </c>
      <c r="F179" s="175" t="s">
        <v>329</v>
      </c>
      <c r="G179" s="176" t="s">
        <v>234</v>
      </c>
      <c r="H179" s="177">
        <v>1</v>
      </c>
      <c r="I179" s="178"/>
      <c r="J179" s="177">
        <f>ROUND(I179*H179,15)</f>
        <v>0</v>
      </c>
      <c r="K179" s="175" t="s">
        <v>110</v>
      </c>
      <c r="L179" s="35"/>
      <c r="M179" s="179" t="s">
        <v>18</v>
      </c>
      <c r="N179" s="180" t="s">
        <v>39</v>
      </c>
      <c r="O179" s="60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AR179" s="183" t="s">
        <v>111</v>
      </c>
      <c r="AT179" s="183" t="s">
        <v>106</v>
      </c>
      <c r="AU179" s="183" t="s">
        <v>77</v>
      </c>
      <c r="AY179" s="14" t="s">
        <v>103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4" t="s">
        <v>75</v>
      </c>
      <c r="BK179" s="185">
        <f>ROUND(I179*H179,15)</f>
        <v>0</v>
      </c>
      <c r="BL179" s="14" t="s">
        <v>111</v>
      </c>
      <c r="BM179" s="183" t="s">
        <v>282</v>
      </c>
    </row>
    <row r="180" spans="2:65" s="1" customFormat="1" ht="38.4">
      <c r="B180" s="31"/>
      <c r="C180" s="32"/>
      <c r="D180" s="186" t="s">
        <v>112</v>
      </c>
      <c r="E180" s="32"/>
      <c r="F180" s="187" t="s">
        <v>330</v>
      </c>
      <c r="G180" s="32"/>
      <c r="H180" s="32"/>
      <c r="I180" s="100"/>
      <c r="J180" s="32"/>
      <c r="K180" s="32"/>
      <c r="L180" s="35"/>
      <c r="M180" s="188"/>
      <c r="N180" s="60"/>
      <c r="O180" s="60"/>
      <c r="P180" s="60"/>
      <c r="Q180" s="60"/>
      <c r="R180" s="60"/>
      <c r="S180" s="60"/>
      <c r="T180" s="61"/>
      <c r="AT180" s="14" t="s">
        <v>112</v>
      </c>
      <c r="AU180" s="14" t="s">
        <v>77</v>
      </c>
    </row>
    <row r="181" spans="2:65" s="1" customFormat="1" ht="21.6" customHeight="1">
      <c r="B181" s="31"/>
      <c r="C181" s="173" t="s">
        <v>331</v>
      </c>
      <c r="D181" s="173" t="s">
        <v>106</v>
      </c>
      <c r="E181" s="174" t="s">
        <v>332</v>
      </c>
      <c r="F181" s="175" t="s">
        <v>333</v>
      </c>
      <c r="G181" s="176" t="s">
        <v>234</v>
      </c>
      <c r="H181" s="177">
        <v>1</v>
      </c>
      <c r="I181" s="178"/>
      <c r="J181" s="177">
        <f>ROUND(I181*H181,15)</f>
        <v>0</v>
      </c>
      <c r="K181" s="175" t="s">
        <v>110</v>
      </c>
      <c r="L181" s="35"/>
      <c r="M181" s="179" t="s">
        <v>18</v>
      </c>
      <c r="N181" s="180" t="s">
        <v>39</v>
      </c>
      <c r="O181" s="6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AR181" s="183" t="s">
        <v>111</v>
      </c>
      <c r="AT181" s="183" t="s">
        <v>106</v>
      </c>
      <c r="AU181" s="183" t="s">
        <v>77</v>
      </c>
      <c r="AY181" s="14" t="s">
        <v>103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4" t="s">
        <v>75</v>
      </c>
      <c r="BK181" s="185">
        <f>ROUND(I181*H181,15)</f>
        <v>0</v>
      </c>
      <c r="BL181" s="14" t="s">
        <v>111</v>
      </c>
      <c r="BM181" s="183" t="s">
        <v>292</v>
      </c>
    </row>
    <row r="182" spans="2:65" s="1" customFormat="1" ht="38.4">
      <c r="B182" s="31"/>
      <c r="C182" s="32"/>
      <c r="D182" s="186" t="s">
        <v>112</v>
      </c>
      <c r="E182" s="32"/>
      <c r="F182" s="187" t="s">
        <v>334</v>
      </c>
      <c r="G182" s="32"/>
      <c r="H182" s="32"/>
      <c r="I182" s="100"/>
      <c r="J182" s="32"/>
      <c r="K182" s="32"/>
      <c r="L182" s="35"/>
      <c r="M182" s="188"/>
      <c r="N182" s="60"/>
      <c r="O182" s="60"/>
      <c r="P182" s="60"/>
      <c r="Q182" s="60"/>
      <c r="R182" s="60"/>
      <c r="S182" s="60"/>
      <c r="T182" s="61"/>
      <c r="AT182" s="14" t="s">
        <v>112</v>
      </c>
      <c r="AU182" s="14" t="s">
        <v>77</v>
      </c>
    </row>
    <row r="183" spans="2:65" s="1" customFormat="1" ht="21.6" customHeight="1">
      <c r="B183" s="31"/>
      <c r="C183" s="173" t="s">
        <v>335</v>
      </c>
      <c r="D183" s="173" t="s">
        <v>106</v>
      </c>
      <c r="E183" s="174" t="s">
        <v>336</v>
      </c>
      <c r="F183" s="175" t="s">
        <v>337</v>
      </c>
      <c r="G183" s="176" t="s">
        <v>234</v>
      </c>
      <c r="H183" s="177">
        <v>1</v>
      </c>
      <c r="I183" s="178"/>
      <c r="J183" s="177">
        <f>ROUND(I183*H183,15)</f>
        <v>0</v>
      </c>
      <c r="K183" s="175" t="s">
        <v>110</v>
      </c>
      <c r="L183" s="35"/>
      <c r="M183" s="179" t="s">
        <v>18</v>
      </c>
      <c r="N183" s="180" t="s">
        <v>39</v>
      </c>
      <c r="O183" s="60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AR183" s="183" t="s">
        <v>111</v>
      </c>
      <c r="AT183" s="183" t="s">
        <v>106</v>
      </c>
      <c r="AU183" s="183" t="s">
        <v>77</v>
      </c>
      <c r="AY183" s="14" t="s">
        <v>103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4" t="s">
        <v>75</v>
      </c>
      <c r="BK183" s="185">
        <f>ROUND(I183*H183,15)</f>
        <v>0</v>
      </c>
      <c r="BL183" s="14" t="s">
        <v>111</v>
      </c>
      <c r="BM183" s="183" t="s">
        <v>302</v>
      </c>
    </row>
    <row r="184" spans="2:65" s="1" customFormat="1" ht="38.4">
      <c r="B184" s="31"/>
      <c r="C184" s="32"/>
      <c r="D184" s="186" t="s">
        <v>112</v>
      </c>
      <c r="E184" s="32"/>
      <c r="F184" s="187" t="s">
        <v>338</v>
      </c>
      <c r="G184" s="32"/>
      <c r="H184" s="32"/>
      <c r="I184" s="100"/>
      <c r="J184" s="32"/>
      <c r="K184" s="32"/>
      <c r="L184" s="35"/>
      <c r="M184" s="188"/>
      <c r="N184" s="60"/>
      <c r="O184" s="60"/>
      <c r="P184" s="60"/>
      <c r="Q184" s="60"/>
      <c r="R184" s="60"/>
      <c r="S184" s="60"/>
      <c r="T184" s="61"/>
      <c r="AT184" s="14" t="s">
        <v>112</v>
      </c>
      <c r="AU184" s="14" t="s">
        <v>77</v>
      </c>
    </row>
    <row r="185" spans="2:65" s="1" customFormat="1" ht="21.6" customHeight="1">
      <c r="B185" s="31"/>
      <c r="C185" s="173" t="s">
        <v>339</v>
      </c>
      <c r="D185" s="173" t="s">
        <v>106</v>
      </c>
      <c r="E185" s="174" t="s">
        <v>340</v>
      </c>
      <c r="F185" s="175" t="s">
        <v>341</v>
      </c>
      <c r="G185" s="176" t="s">
        <v>234</v>
      </c>
      <c r="H185" s="177">
        <v>1</v>
      </c>
      <c r="I185" s="178"/>
      <c r="J185" s="177">
        <f>ROUND(I185*H185,15)</f>
        <v>0</v>
      </c>
      <c r="K185" s="175" t="s">
        <v>110</v>
      </c>
      <c r="L185" s="35"/>
      <c r="M185" s="179" t="s">
        <v>18</v>
      </c>
      <c r="N185" s="180" t="s">
        <v>39</v>
      </c>
      <c r="O185" s="60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AR185" s="183" t="s">
        <v>111</v>
      </c>
      <c r="AT185" s="183" t="s">
        <v>106</v>
      </c>
      <c r="AU185" s="183" t="s">
        <v>77</v>
      </c>
      <c r="AY185" s="14" t="s">
        <v>103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4" t="s">
        <v>75</v>
      </c>
      <c r="BK185" s="185">
        <f>ROUND(I185*H185,15)</f>
        <v>0</v>
      </c>
      <c r="BL185" s="14" t="s">
        <v>111</v>
      </c>
      <c r="BM185" s="183" t="s">
        <v>311</v>
      </c>
    </row>
    <row r="186" spans="2:65" s="1" customFormat="1" ht="38.4">
      <c r="B186" s="31"/>
      <c r="C186" s="32"/>
      <c r="D186" s="186" t="s">
        <v>112</v>
      </c>
      <c r="E186" s="32"/>
      <c r="F186" s="187" t="s">
        <v>342</v>
      </c>
      <c r="G186" s="32"/>
      <c r="H186" s="32"/>
      <c r="I186" s="100"/>
      <c r="J186" s="32"/>
      <c r="K186" s="32"/>
      <c r="L186" s="35"/>
      <c r="M186" s="188"/>
      <c r="N186" s="60"/>
      <c r="O186" s="60"/>
      <c r="P186" s="60"/>
      <c r="Q186" s="60"/>
      <c r="R186" s="60"/>
      <c r="S186" s="60"/>
      <c r="T186" s="61"/>
      <c r="AT186" s="14" t="s">
        <v>112</v>
      </c>
      <c r="AU186" s="14" t="s">
        <v>77</v>
      </c>
    </row>
    <row r="187" spans="2:65" s="1" customFormat="1" ht="21.6" customHeight="1">
      <c r="B187" s="31"/>
      <c r="C187" s="173" t="s">
        <v>343</v>
      </c>
      <c r="D187" s="173" t="s">
        <v>106</v>
      </c>
      <c r="E187" s="174" t="s">
        <v>344</v>
      </c>
      <c r="F187" s="175" t="s">
        <v>345</v>
      </c>
      <c r="G187" s="176" t="s">
        <v>234</v>
      </c>
      <c r="H187" s="177">
        <v>1</v>
      </c>
      <c r="I187" s="178"/>
      <c r="J187" s="177">
        <f>ROUND(I187*H187,15)</f>
        <v>0</v>
      </c>
      <c r="K187" s="175" t="s">
        <v>110</v>
      </c>
      <c r="L187" s="35"/>
      <c r="M187" s="179" t="s">
        <v>18</v>
      </c>
      <c r="N187" s="180" t="s">
        <v>39</v>
      </c>
      <c r="O187" s="60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AR187" s="183" t="s">
        <v>111</v>
      </c>
      <c r="AT187" s="183" t="s">
        <v>106</v>
      </c>
      <c r="AU187" s="183" t="s">
        <v>77</v>
      </c>
      <c r="AY187" s="14" t="s">
        <v>103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4" t="s">
        <v>75</v>
      </c>
      <c r="BK187" s="185">
        <f>ROUND(I187*H187,15)</f>
        <v>0</v>
      </c>
      <c r="BL187" s="14" t="s">
        <v>111</v>
      </c>
      <c r="BM187" s="183" t="s">
        <v>319</v>
      </c>
    </row>
    <row r="188" spans="2:65" s="1" customFormat="1" ht="38.4">
      <c r="B188" s="31"/>
      <c r="C188" s="32"/>
      <c r="D188" s="186" t="s">
        <v>112</v>
      </c>
      <c r="E188" s="32"/>
      <c r="F188" s="187" t="s">
        <v>346</v>
      </c>
      <c r="G188" s="32"/>
      <c r="H188" s="32"/>
      <c r="I188" s="100"/>
      <c r="J188" s="32"/>
      <c r="K188" s="32"/>
      <c r="L188" s="35"/>
      <c r="M188" s="188"/>
      <c r="N188" s="60"/>
      <c r="O188" s="60"/>
      <c r="P188" s="60"/>
      <c r="Q188" s="60"/>
      <c r="R188" s="60"/>
      <c r="S188" s="60"/>
      <c r="T188" s="61"/>
      <c r="AT188" s="14" t="s">
        <v>112</v>
      </c>
      <c r="AU188" s="14" t="s">
        <v>77</v>
      </c>
    </row>
    <row r="189" spans="2:65" s="1" customFormat="1" ht="21.6" customHeight="1">
      <c r="B189" s="31"/>
      <c r="C189" s="173" t="s">
        <v>347</v>
      </c>
      <c r="D189" s="173" t="s">
        <v>106</v>
      </c>
      <c r="E189" s="174" t="s">
        <v>348</v>
      </c>
      <c r="F189" s="175" t="s">
        <v>349</v>
      </c>
      <c r="G189" s="176" t="s">
        <v>234</v>
      </c>
      <c r="H189" s="177">
        <v>1</v>
      </c>
      <c r="I189" s="178"/>
      <c r="J189" s="177">
        <f>ROUND(I189*H189,15)</f>
        <v>0</v>
      </c>
      <c r="K189" s="175" t="s">
        <v>110</v>
      </c>
      <c r="L189" s="35"/>
      <c r="M189" s="179" t="s">
        <v>18</v>
      </c>
      <c r="N189" s="180" t="s">
        <v>39</v>
      </c>
      <c r="O189" s="60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AR189" s="183" t="s">
        <v>111</v>
      </c>
      <c r="AT189" s="183" t="s">
        <v>106</v>
      </c>
      <c r="AU189" s="183" t="s">
        <v>77</v>
      </c>
      <c r="AY189" s="14" t="s">
        <v>103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4" t="s">
        <v>75</v>
      </c>
      <c r="BK189" s="185">
        <f>ROUND(I189*H189,15)</f>
        <v>0</v>
      </c>
      <c r="BL189" s="14" t="s">
        <v>111</v>
      </c>
      <c r="BM189" s="183" t="s">
        <v>327</v>
      </c>
    </row>
    <row r="190" spans="2:65" s="1" customFormat="1" ht="38.4">
      <c r="B190" s="31"/>
      <c r="C190" s="32"/>
      <c r="D190" s="186" t="s">
        <v>112</v>
      </c>
      <c r="E190" s="32"/>
      <c r="F190" s="187" t="s">
        <v>350</v>
      </c>
      <c r="G190" s="32"/>
      <c r="H190" s="32"/>
      <c r="I190" s="100"/>
      <c r="J190" s="32"/>
      <c r="K190" s="32"/>
      <c r="L190" s="35"/>
      <c r="M190" s="188"/>
      <c r="N190" s="60"/>
      <c r="O190" s="60"/>
      <c r="P190" s="60"/>
      <c r="Q190" s="60"/>
      <c r="R190" s="60"/>
      <c r="S190" s="60"/>
      <c r="T190" s="61"/>
      <c r="AT190" s="14" t="s">
        <v>112</v>
      </c>
      <c r="AU190" s="14" t="s">
        <v>77</v>
      </c>
    </row>
    <row r="191" spans="2:65" s="1" customFormat="1" ht="21.6" customHeight="1">
      <c r="B191" s="31"/>
      <c r="C191" s="173" t="s">
        <v>351</v>
      </c>
      <c r="D191" s="173" t="s">
        <v>106</v>
      </c>
      <c r="E191" s="174" t="s">
        <v>352</v>
      </c>
      <c r="F191" s="175" t="s">
        <v>353</v>
      </c>
      <c r="G191" s="176" t="s">
        <v>234</v>
      </c>
      <c r="H191" s="177">
        <v>1</v>
      </c>
      <c r="I191" s="178"/>
      <c r="J191" s="177">
        <f>ROUND(I191*H191,15)</f>
        <v>0</v>
      </c>
      <c r="K191" s="175" t="s">
        <v>110</v>
      </c>
      <c r="L191" s="35"/>
      <c r="M191" s="179" t="s">
        <v>18</v>
      </c>
      <c r="N191" s="180" t="s">
        <v>39</v>
      </c>
      <c r="O191" s="60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AR191" s="183" t="s">
        <v>111</v>
      </c>
      <c r="AT191" s="183" t="s">
        <v>106</v>
      </c>
      <c r="AU191" s="183" t="s">
        <v>77</v>
      </c>
      <c r="AY191" s="14" t="s">
        <v>103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4" t="s">
        <v>75</v>
      </c>
      <c r="BK191" s="185">
        <f>ROUND(I191*H191,15)</f>
        <v>0</v>
      </c>
      <c r="BL191" s="14" t="s">
        <v>111</v>
      </c>
      <c r="BM191" s="183" t="s">
        <v>335</v>
      </c>
    </row>
    <row r="192" spans="2:65" s="1" customFormat="1" ht="38.4">
      <c r="B192" s="31"/>
      <c r="C192" s="32"/>
      <c r="D192" s="186" t="s">
        <v>112</v>
      </c>
      <c r="E192" s="32"/>
      <c r="F192" s="187" t="s">
        <v>354</v>
      </c>
      <c r="G192" s="32"/>
      <c r="H192" s="32"/>
      <c r="I192" s="100"/>
      <c r="J192" s="32"/>
      <c r="K192" s="32"/>
      <c r="L192" s="35"/>
      <c r="M192" s="188"/>
      <c r="N192" s="60"/>
      <c r="O192" s="60"/>
      <c r="P192" s="60"/>
      <c r="Q192" s="60"/>
      <c r="R192" s="60"/>
      <c r="S192" s="60"/>
      <c r="T192" s="61"/>
      <c r="AT192" s="14" t="s">
        <v>112</v>
      </c>
      <c r="AU192" s="14" t="s">
        <v>77</v>
      </c>
    </row>
    <row r="193" spans="2:65" s="1" customFormat="1" ht="21.6" customHeight="1">
      <c r="B193" s="31"/>
      <c r="C193" s="173" t="s">
        <v>355</v>
      </c>
      <c r="D193" s="173" t="s">
        <v>106</v>
      </c>
      <c r="E193" s="174" t="s">
        <v>356</v>
      </c>
      <c r="F193" s="175" t="s">
        <v>357</v>
      </c>
      <c r="G193" s="176" t="s">
        <v>234</v>
      </c>
      <c r="H193" s="177">
        <v>1</v>
      </c>
      <c r="I193" s="178"/>
      <c r="J193" s="177">
        <f>ROUND(I193*H193,15)</f>
        <v>0</v>
      </c>
      <c r="K193" s="175" t="s">
        <v>110</v>
      </c>
      <c r="L193" s="35"/>
      <c r="M193" s="179" t="s">
        <v>18</v>
      </c>
      <c r="N193" s="180" t="s">
        <v>39</v>
      </c>
      <c r="O193" s="60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AR193" s="183" t="s">
        <v>111</v>
      </c>
      <c r="AT193" s="183" t="s">
        <v>106</v>
      </c>
      <c r="AU193" s="183" t="s">
        <v>77</v>
      </c>
      <c r="AY193" s="14" t="s">
        <v>103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4" t="s">
        <v>75</v>
      </c>
      <c r="BK193" s="185">
        <f>ROUND(I193*H193,15)</f>
        <v>0</v>
      </c>
      <c r="BL193" s="14" t="s">
        <v>111</v>
      </c>
      <c r="BM193" s="183" t="s">
        <v>343</v>
      </c>
    </row>
    <row r="194" spans="2:65" s="1" customFormat="1" ht="38.4">
      <c r="B194" s="31"/>
      <c r="C194" s="32"/>
      <c r="D194" s="186" t="s">
        <v>112</v>
      </c>
      <c r="E194" s="32"/>
      <c r="F194" s="187" t="s">
        <v>358</v>
      </c>
      <c r="G194" s="32"/>
      <c r="H194" s="32"/>
      <c r="I194" s="100"/>
      <c r="J194" s="32"/>
      <c r="K194" s="32"/>
      <c r="L194" s="35"/>
      <c r="M194" s="188"/>
      <c r="N194" s="60"/>
      <c r="O194" s="60"/>
      <c r="P194" s="60"/>
      <c r="Q194" s="60"/>
      <c r="R194" s="60"/>
      <c r="S194" s="60"/>
      <c r="T194" s="61"/>
      <c r="AT194" s="14" t="s">
        <v>112</v>
      </c>
      <c r="AU194" s="14" t="s">
        <v>77</v>
      </c>
    </row>
    <row r="195" spans="2:65" s="1" customFormat="1" ht="21.6" customHeight="1">
      <c r="B195" s="31"/>
      <c r="C195" s="173" t="s">
        <v>359</v>
      </c>
      <c r="D195" s="173" t="s">
        <v>106</v>
      </c>
      <c r="E195" s="174" t="s">
        <v>360</v>
      </c>
      <c r="F195" s="175" t="s">
        <v>361</v>
      </c>
      <c r="G195" s="176" t="s">
        <v>120</v>
      </c>
      <c r="H195" s="177">
        <v>1</v>
      </c>
      <c r="I195" s="178"/>
      <c r="J195" s="177">
        <f>ROUND(I195*H195,15)</f>
        <v>0</v>
      </c>
      <c r="K195" s="175" t="s">
        <v>110</v>
      </c>
      <c r="L195" s="35"/>
      <c r="M195" s="179" t="s">
        <v>18</v>
      </c>
      <c r="N195" s="180" t="s">
        <v>39</v>
      </c>
      <c r="O195" s="60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AR195" s="183" t="s">
        <v>111</v>
      </c>
      <c r="AT195" s="183" t="s">
        <v>106</v>
      </c>
      <c r="AU195" s="183" t="s">
        <v>77</v>
      </c>
      <c r="AY195" s="14" t="s">
        <v>103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4" t="s">
        <v>75</v>
      </c>
      <c r="BK195" s="185">
        <f>ROUND(I195*H195,15)</f>
        <v>0</v>
      </c>
      <c r="BL195" s="14" t="s">
        <v>111</v>
      </c>
      <c r="BM195" s="183" t="s">
        <v>351</v>
      </c>
    </row>
    <row r="196" spans="2:65" s="1" customFormat="1" ht="38.4">
      <c r="B196" s="31"/>
      <c r="C196" s="32"/>
      <c r="D196" s="186" t="s">
        <v>112</v>
      </c>
      <c r="E196" s="32"/>
      <c r="F196" s="187" t="s">
        <v>362</v>
      </c>
      <c r="G196" s="32"/>
      <c r="H196" s="32"/>
      <c r="I196" s="100"/>
      <c r="J196" s="32"/>
      <c r="K196" s="32"/>
      <c r="L196" s="35"/>
      <c r="M196" s="188"/>
      <c r="N196" s="60"/>
      <c r="O196" s="60"/>
      <c r="P196" s="60"/>
      <c r="Q196" s="60"/>
      <c r="R196" s="60"/>
      <c r="S196" s="60"/>
      <c r="T196" s="61"/>
      <c r="AT196" s="14" t="s">
        <v>112</v>
      </c>
      <c r="AU196" s="14" t="s">
        <v>77</v>
      </c>
    </row>
    <row r="197" spans="2:65" s="1" customFormat="1" ht="21.6" customHeight="1">
      <c r="B197" s="31"/>
      <c r="C197" s="173" t="s">
        <v>363</v>
      </c>
      <c r="D197" s="173" t="s">
        <v>106</v>
      </c>
      <c r="E197" s="174" t="s">
        <v>364</v>
      </c>
      <c r="F197" s="175" t="s">
        <v>365</v>
      </c>
      <c r="G197" s="176" t="s">
        <v>120</v>
      </c>
      <c r="H197" s="177">
        <v>1</v>
      </c>
      <c r="I197" s="178"/>
      <c r="J197" s="177">
        <f>ROUND(I197*H197,15)</f>
        <v>0</v>
      </c>
      <c r="K197" s="175" t="s">
        <v>110</v>
      </c>
      <c r="L197" s="35"/>
      <c r="M197" s="179" t="s">
        <v>18</v>
      </c>
      <c r="N197" s="180" t="s">
        <v>39</v>
      </c>
      <c r="O197" s="60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AR197" s="183" t="s">
        <v>111</v>
      </c>
      <c r="AT197" s="183" t="s">
        <v>106</v>
      </c>
      <c r="AU197" s="183" t="s">
        <v>77</v>
      </c>
      <c r="AY197" s="14" t="s">
        <v>103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4" t="s">
        <v>75</v>
      </c>
      <c r="BK197" s="185">
        <f>ROUND(I197*H197,15)</f>
        <v>0</v>
      </c>
      <c r="BL197" s="14" t="s">
        <v>111</v>
      </c>
      <c r="BM197" s="183" t="s">
        <v>359</v>
      </c>
    </row>
    <row r="198" spans="2:65" s="1" customFormat="1" ht="38.4">
      <c r="B198" s="31"/>
      <c r="C198" s="32"/>
      <c r="D198" s="186" t="s">
        <v>112</v>
      </c>
      <c r="E198" s="32"/>
      <c r="F198" s="187" t="s">
        <v>366</v>
      </c>
      <c r="G198" s="32"/>
      <c r="H198" s="32"/>
      <c r="I198" s="100"/>
      <c r="J198" s="32"/>
      <c r="K198" s="32"/>
      <c r="L198" s="35"/>
      <c r="M198" s="188"/>
      <c r="N198" s="60"/>
      <c r="O198" s="60"/>
      <c r="P198" s="60"/>
      <c r="Q198" s="60"/>
      <c r="R198" s="60"/>
      <c r="S198" s="60"/>
      <c r="T198" s="61"/>
      <c r="AT198" s="14" t="s">
        <v>112</v>
      </c>
      <c r="AU198" s="14" t="s">
        <v>77</v>
      </c>
    </row>
    <row r="199" spans="2:65" s="1" customFormat="1" ht="21.6" customHeight="1">
      <c r="B199" s="31"/>
      <c r="C199" s="173" t="s">
        <v>367</v>
      </c>
      <c r="D199" s="173" t="s">
        <v>106</v>
      </c>
      <c r="E199" s="174" t="s">
        <v>368</v>
      </c>
      <c r="F199" s="175" t="s">
        <v>369</v>
      </c>
      <c r="G199" s="176" t="s">
        <v>120</v>
      </c>
      <c r="H199" s="177">
        <v>1</v>
      </c>
      <c r="I199" s="178"/>
      <c r="J199" s="177">
        <f>ROUND(I199*H199,15)</f>
        <v>0</v>
      </c>
      <c r="K199" s="175" t="s">
        <v>110</v>
      </c>
      <c r="L199" s="35"/>
      <c r="M199" s="179" t="s">
        <v>18</v>
      </c>
      <c r="N199" s="180" t="s">
        <v>39</v>
      </c>
      <c r="O199" s="60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183" t="s">
        <v>111</v>
      </c>
      <c r="AT199" s="183" t="s">
        <v>106</v>
      </c>
      <c r="AU199" s="183" t="s">
        <v>77</v>
      </c>
      <c r="AY199" s="14" t="s">
        <v>103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4" t="s">
        <v>75</v>
      </c>
      <c r="BK199" s="185">
        <f>ROUND(I199*H199,15)</f>
        <v>0</v>
      </c>
      <c r="BL199" s="14" t="s">
        <v>111</v>
      </c>
      <c r="BM199" s="183" t="s">
        <v>367</v>
      </c>
    </row>
    <row r="200" spans="2:65" s="1" customFormat="1" ht="38.4">
      <c r="B200" s="31"/>
      <c r="C200" s="32"/>
      <c r="D200" s="186" t="s">
        <v>112</v>
      </c>
      <c r="E200" s="32"/>
      <c r="F200" s="187" t="s">
        <v>370</v>
      </c>
      <c r="G200" s="32"/>
      <c r="H200" s="32"/>
      <c r="I200" s="100"/>
      <c r="J200" s="32"/>
      <c r="K200" s="32"/>
      <c r="L200" s="35"/>
      <c r="M200" s="188"/>
      <c r="N200" s="60"/>
      <c r="O200" s="60"/>
      <c r="P200" s="60"/>
      <c r="Q200" s="60"/>
      <c r="R200" s="60"/>
      <c r="S200" s="60"/>
      <c r="T200" s="61"/>
      <c r="AT200" s="14" t="s">
        <v>112</v>
      </c>
      <c r="AU200" s="14" t="s">
        <v>77</v>
      </c>
    </row>
    <row r="201" spans="2:65" s="1" customFormat="1" ht="21.6" customHeight="1">
      <c r="B201" s="31"/>
      <c r="C201" s="173" t="s">
        <v>371</v>
      </c>
      <c r="D201" s="173" t="s">
        <v>106</v>
      </c>
      <c r="E201" s="174" t="s">
        <v>372</v>
      </c>
      <c r="F201" s="175" t="s">
        <v>373</v>
      </c>
      <c r="G201" s="176" t="s">
        <v>120</v>
      </c>
      <c r="H201" s="177">
        <v>1</v>
      </c>
      <c r="I201" s="178"/>
      <c r="J201" s="177">
        <f>ROUND(I201*H201,15)</f>
        <v>0</v>
      </c>
      <c r="K201" s="175" t="s">
        <v>110</v>
      </c>
      <c r="L201" s="35"/>
      <c r="M201" s="179" t="s">
        <v>18</v>
      </c>
      <c r="N201" s="180" t="s">
        <v>39</v>
      </c>
      <c r="O201" s="60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AR201" s="183" t="s">
        <v>111</v>
      </c>
      <c r="AT201" s="183" t="s">
        <v>106</v>
      </c>
      <c r="AU201" s="183" t="s">
        <v>77</v>
      </c>
      <c r="AY201" s="14" t="s">
        <v>103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4" t="s">
        <v>75</v>
      </c>
      <c r="BK201" s="185">
        <f>ROUND(I201*H201,15)</f>
        <v>0</v>
      </c>
      <c r="BL201" s="14" t="s">
        <v>111</v>
      </c>
      <c r="BM201" s="183" t="s">
        <v>374</v>
      </c>
    </row>
    <row r="202" spans="2:65" s="1" customFormat="1" ht="48">
      <c r="B202" s="31"/>
      <c r="C202" s="32"/>
      <c r="D202" s="186" t="s">
        <v>112</v>
      </c>
      <c r="E202" s="32"/>
      <c r="F202" s="187" t="s">
        <v>375</v>
      </c>
      <c r="G202" s="32"/>
      <c r="H202" s="32"/>
      <c r="I202" s="100"/>
      <c r="J202" s="32"/>
      <c r="K202" s="32"/>
      <c r="L202" s="35"/>
      <c r="M202" s="188"/>
      <c r="N202" s="60"/>
      <c r="O202" s="60"/>
      <c r="P202" s="60"/>
      <c r="Q202" s="60"/>
      <c r="R202" s="60"/>
      <c r="S202" s="60"/>
      <c r="T202" s="61"/>
      <c r="AT202" s="14" t="s">
        <v>112</v>
      </c>
      <c r="AU202" s="14" t="s">
        <v>77</v>
      </c>
    </row>
    <row r="203" spans="2:65" s="1" customFormat="1" ht="21.6" customHeight="1">
      <c r="B203" s="31"/>
      <c r="C203" s="173" t="s">
        <v>374</v>
      </c>
      <c r="D203" s="173" t="s">
        <v>106</v>
      </c>
      <c r="E203" s="174" t="s">
        <v>376</v>
      </c>
      <c r="F203" s="175" t="s">
        <v>377</v>
      </c>
      <c r="G203" s="176" t="s">
        <v>120</v>
      </c>
      <c r="H203" s="177">
        <v>1</v>
      </c>
      <c r="I203" s="178"/>
      <c r="J203" s="177">
        <f>ROUND(I203*H203,15)</f>
        <v>0</v>
      </c>
      <c r="K203" s="175" t="s">
        <v>110</v>
      </c>
      <c r="L203" s="35"/>
      <c r="M203" s="179" t="s">
        <v>18</v>
      </c>
      <c r="N203" s="180" t="s">
        <v>39</v>
      </c>
      <c r="O203" s="60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AR203" s="183" t="s">
        <v>111</v>
      </c>
      <c r="AT203" s="183" t="s">
        <v>106</v>
      </c>
      <c r="AU203" s="183" t="s">
        <v>77</v>
      </c>
      <c r="AY203" s="14" t="s">
        <v>103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4" t="s">
        <v>75</v>
      </c>
      <c r="BK203" s="185">
        <f>ROUND(I203*H203,15)</f>
        <v>0</v>
      </c>
      <c r="BL203" s="14" t="s">
        <v>111</v>
      </c>
      <c r="BM203" s="183" t="s">
        <v>378</v>
      </c>
    </row>
    <row r="204" spans="2:65" s="1" customFormat="1" ht="38.4">
      <c r="B204" s="31"/>
      <c r="C204" s="32"/>
      <c r="D204" s="186" t="s">
        <v>112</v>
      </c>
      <c r="E204" s="32"/>
      <c r="F204" s="187" t="s">
        <v>379</v>
      </c>
      <c r="G204" s="32"/>
      <c r="H204" s="32"/>
      <c r="I204" s="100"/>
      <c r="J204" s="32"/>
      <c r="K204" s="32"/>
      <c r="L204" s="35"/>
      <c r="M204" s="188"/>
      <c r="N204" s="60"/>
      <c r="O204" s="60"/>
      <c r="P204" s="60"/>
      <c r="Q204" s="60"/>
      <c r="R204" s="60"/>
      <c r="S204" s="60"/>
      <c r="T204" s="61"/>
      <c r="AT204" s="14" t="s">
        <v>112</v>
      </c>
      <c r="AU204" s="14" t="s">
        <v>77</v>
      </c>
    </row>
    <row r="205" spans="2:65" s="1" customFormat="1" ht="21.6" customHeight="1">
      <c r="B205" s="31"/>
      <c r="C205" s="173" t="s">
        <v>380</v>
      </c>
      <c r="D205" s="173" t="s">
        <v>106</v>
      </c>
      <c r="E205" s="174" t="s">
        <v>381</v>
      </c>
      <c r="F205" s="175" t="s">
        <v>382</v>
      </c>
      <c r="G205" s="176" t="s">
        <v>120</v>
      </c>
      <c r="H205" s="177">
        <v>1</v>
      </c>
      <c r="I205" s="178"/>
      <c r="J205" s="177">
        <f>ROUND(I205*H205,15)</f>
        <v>0</v>
      </c>
      <c r="K205" s="175" t="s">
        <v>110</v>
      </c>
      <c r="L205" s="35"/>
      <c r="M205" s="179" t="s">
        <v>18</v>
      </c>
      <c r="N205" s="180" t="s">
        <v>39</v>
      </c>
      <c r="O205" s="60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AR205" s="183" t="s">
        <v>111</v>
      </c>
      <c r="AT205" s="183" t="s">
        <v>106</v>
      </c>
      <c r="AU205" s="183" t="s">
        <v>77</v>
      </c>
      <c r="AY205" s="14" t="s">
        <v>103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4" t="s">
        <v>75</v>
      </c>
      <c r="BK205" s="185">
        <f>ROUND(I205*H205,15)</f>
        <v>0</v>
      </c>
      <c r="BL205" s="14" t="s">
        <v>111</v>
      </c>
      <c r="BM205" s="183" t="s">
        <v>383</v>
      </c>
    </row>
    <row r="206" spans="2:65" s="1" customFormat="1" ht="48">
      <c r="B206" s="31"/>
      <c r="C206" s="32"/>
      <c r="D206" s="186" t="s">
        <v>112</v>
      </c>
      <c r="E206" s="32"/>
      <c r="F206" s="187" t="s">
        <v>384</v>
      </c>
      <c r="G206" s="32"/>
      <c r="H206" s="32"/>
      <c r="I206" s="100"/>
      <c r="J206" s="32"/>
      <c r="K206" s="32"/>
      <c r="L206" s="35"/>
      <c r="M206" s="188"/>
      <c r="N206" s="60"/>
      <c r="O206" s="60"/>
      <c r="P206" s="60"/>
      <c r="Q206" s="60"/>
      <c r="R206" s="60"/>
      <c r="S206" s="60"/>
      <c r="T206" s="61"/>
      <c r="AT206" s="14" t="s">
        <v>112</v>
      </c>
      <c r="AU206" s="14" t="s">
        <v>77</v>
      </c>
    </row>
    <row r="207" spans="2:65" s="1" customFormat="1" ht="21.6" customHeight="1">
      <c r="B207" s="31"/>
      <c r="C207" s="173" t="s">
        <v>378</v>
      </c>
      <c r="D207" s="173" t="s">
        <v>106</v>
      </c>
      <c r="E207" s="174" t="s">
        <v>385</v>
      </c>
      <c r="F207" s="175" t="s">
        <v>386</v>
      </c>
      <c r="G207" s="176" t="s">
        <v>120</v>
      </c>
      <c r="H207" s="177">
        <v>1</v>
      </c>
      <c r="I207" s="178"/>
      <c r="J207" s="177">
        <f>ROUND(I207*H207,15)</f>
        <v>0</v>
      </c>
      <c r="K207" s="175" t="s">
        <v>110</v>
      </c>
      <c r="L207" s="35"/>
      <c r="M207" s="179" t="s">
        <v>18</v>
      </c>
      <c r="N207" s="180" t="s">
        <v>39</v>
      </c>
      <c r="O207" s="60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AR207" s="183" t="s">
        <v>111</v>
      </c>
      <c r="AT207" s="183" t="s">
        <v>106</v>
      </c>
      <c r="AU207" s="183" t="s">
        <v>77</v>
      </c>
      <c r="AY207" s="14" t="s">
        <v>103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4" t="s">
        <v>75</v>
      </c>
      <c r="BK207" s="185">
        <f>ROUND(I207*H207,15)</f>
        <v>0</v>
      </c>
      <c r="BL207" s="14" t="s">
        <v>111</v>
      </c>
      <c r="BM207" s="183" t="s">
        <v>387</v>
      </c>
    </row>
    <row r="208" spans="2:65" s="1" customFormat="1" ht="38.4">
      <c r="B208" s="31"/>
      <c r="C208" s="32"/>
      <c r="D208" s="186" t="s">
        <v>112</v>
      </c>
      <c r="E208" s="32"/>
      <c r="F208" s="187" t="s">
        <v>388</v>
      </c>
      <c r="G208" s="32"/>
      <c r="H208" s="32"/>
      <c r="I208" s="100"/>
      <c r="J208" s="32"/>
      <c r="K208" s="32"/>
      <c r="L208" s="35"/>
      <c r="M208" s="188"/>
      <c r="N208" s="60"/>
      <c r="O208" s="60"/>
      <c r="P208" s="60"/>
      <c r="Q208" s="60"/>
      <c r="R208" s="60"/>
      <c r="S208" s="60"/>
      <c r="T208" s="61"/>
      <c r="AT208" s="14" t="s">
        <v>112</v>
      </c>
      <c r="AU208" s="14" t="s">
        <v>77</v>
      </c>
    </row>
    <row r="209" spans="2:65" s="1" customFormat="1" ht="21.6" customHeight="1">
      <c r="B209" s="31"/>
      <c r="C209" s="173" t="s">
        <v>389</v>
      </c>
      <c r="D209" s="173" t="s">
        <v>106</v>
      </c>
      <c r="E209" s="174" t="s">
        <v>390</v>
      </c>
      <c r="F209" s="175" t="s">
        <v>391</v>
      </c>
      <c r="G209" s="176" t="s">
        <v>120</v>
      </c>
      <c r="H209" s="177">
        <v>1</v>
      </c>
      <c r="I209" s="178"/>
      <c r="J209" s="177">
        <f>ROUND(I209*H209,15)</f>
        <v>0</v>
      </c>
      <c r="K209" s="175" t="s">
        <v>110</v>
      </c>
      <c r="L209" s="35"/>
      <c r="M209" s="179" t="s">
        <v>18</v>
      </c>
      <c r="N209" s="180" t="s">
        <v>39</v>
      </c>
      <c r="O209" s="60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AR209" s="183" t="s">
        <v>111</v>
      </c>
      <c r="AT209" s="183" t="s">
        <v>106</v>
      </c>
      <c r="AU209" s="183" t="s">
        <v>77</v>
      </c>
      <c r="AY209" s="14" t="s">
        <v>103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4" t="s">
        <v>75</v>
      </c>
      <c r="BK209" s="185">
        <f>ROUND(I209*H209,15)</f>
        <v>0</v>
      </c>
      <c r="BL209" s="14" t="s">
        <v>111</v>
      </c>
      <c r="BM209" s="183" t="s">
        <v>392</v>
      </c>
    </row>
    <row r="210" spans="2:65" s="1" customFormat="1" ht="38.4">
      <c r="B210" s="31"/>
      <c r="C210" s="32"/>
      <c r="D210" s="186" t="s">
        <v>112</v>
      </c>
      <c r="E210" s="32"/>
      <c r="F210" s="187" t="s">
        <v>393</v>
      </c>
      <c r="G210" s="32"/>
      <c r="H210" s="32"/>
      <c r="I210" s="100"/>
      <c r="J210" s="32"/>
      <c r="K210" s="32"/>
      <c r="L210" s="35"/>
      <c r="M210" s="188"/>
      <c r="N210" s="60"/>
      <c r="O210" s="60"/>
      <c r="P210" s="60"/>
      <c r="Q210" s="60"/>
      <c r="R210" s="60"/>
      <c r="S210" s="60"/>
      <c r="T210" s="61"/>
      <c r="AT210" s="14" t="s">
        <v>112</v>
      </c>
      <c r="AU210" s="14" t="s">
        <v>77</v>
      </c>
    </row>
    <row r="211" spans="2:65" s="1" customFormat="1" ht="21.6" customHeight="1">
      <c r="B211" s="31"/>
      <c r="C211" s="173" t="s">
        <v>383</v>
      </c>
      <c r="D211" s="173" t="s">
        <v>106</v>
      </c>
      <c r="E211" s="174" t="s">
        <v>394</v>
      </c>
      <c r="F211" s="175" t="s">
        <v>395</v>
      </c>
      <c r="G211" s="176" t="s">
        <v>120</v>
      </c>
      <c r="H211" s="177">
        <v>1</v>
      </c>
      <c r="I211" s="178"/>
      <c r="J211" s="177">
        <f>ROUND(I211*H211,15)</f>
        <v>0</v>
      </c>
      <c r="K211" s="175" t="s">
        <v>110</v>
      </c>
      <c r="L211" s="35"/>
      <c r="M211" s="179" t="s">
        <v>18</v>
      </c>
      <c r="N211" s="180" t="s">
        <v>39</v>
      </c>
      <c r="O211" s="60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AR211" s="183" t="s">
        <v>111</v>
      </c>
      <c r="AT211" s="183" t="s">
        <v>106</v>
      </c>
      <c r="AU211" s="183" t="s">
        <v>77</v>
      </c>
      <c r="AY211" s="14" t="s">
        <v>103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4" t="s">
        <v>75</v>
      </c>
      <c r="BK211" s="185">
        <f>ROUND(I211*H211,15)</f>
        <v>0</v>
      </c>
      <c r="BL211" s="14" t="s">
        <v>111</v>
      </c>
      <c r="BM211" s="183" t="s">
        <v>396</v>
      </c>
    </row>
    <row r="212" spans="2:65" s="1" customFormat="1" ht="48">
      <c r="B212" s="31"/>
      <c r="C212" s="32"/>
      <c r="D212" s="186" t="s">
        <v>112</v>
      </c>
      <c r="E212" s="32"/>
      <c r="F212" s="187" t="s">
        <v>397</v>
      </c>
      <c r="G212" s="32"/>
      <c r="H212" s="32"/>
      <c r="I212" s="100"/>
      <c r="J212" s="32"/>
      <c r="K212" s="32"/>
      <c r="L212" s="35"/>
      <c r="M212" s="188"/>
      <c r="N212" s="60"/>
      <c r="O212" s="60"/>
      <c r="P212" s="60"/>
      <c r="Q212" s="60"/>
      <c r="R212" s="60"/>
      <c r="S212" s="60"/>
      <c r="T212" s="61"/>
      <c r="AT212" s="14" t="s">
        <v>112</v>
      </c>
      <c r="AU212" s="14" t="s">
        <v>77</v>
      </c>
    </row>
    <row r="213" spans="2:65" s="1" customFormat="1" ht="21.6" customHeight="1">
      <c r="B213" s="31"/>
      <c r="C213" s="173" t="s">
        <v>398</v>
      </c>
      <c r="D213" s="173" t="s">
        <v>106</v>
      </c>
      <c r="E213" s="174" t="s">
        <v>399</v>
      </c>
      <c r="F213" s="175" t="s">
        <v>400</v>
      </c>
      <c r="G213" s="176" t="s">
        <v>120</v>
      </c>
      <c r="H213" s="177">
        <v>1</v>
      </c>
      <c r="I213" s="178"/>
      <c r="J213" s="177">
        <f>ROUND(I213*H213,15)</f>
        <v>0</v>
      </c>
      <c r="K213" s="175" t="s">
        <v>110</v>
      </c>
      <c r="L213" s="35"/>
      <c r="M213" s="179" t="s">
        <v>18</v>
      </c>
      <c r="N213" s="180" t="s">
        <v>39</v>
      </c>
      <c r="O213" s="60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AR213" s="183" t="s">
        <v>111</v>
      </c>
      <c r="AT213" s="183" t="s">
        <v>106</v>
      </c>
      <c r="AU213" s="183" t="s">
        <v>77</v>
      </c>
      <c r="AY213" s="14" t="s">
        <v>103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4" t="s">
        <v>75</v>
      </c>
      <c r="BK213" s="185">
        <f>ROUND(I213*H213,15)</f>
        <v>0</v>
      </c>
      <c r="BL213" s="14" t="s">
        <v>111</v>
      </c>
      <c r="BM213" s="183" t="s">
        <v>401</v>
      </c>
    </row>
    <row r="214" spans="2:65" s="1" customFormat="1" ht="38.4">
      <c r="B214" s="31"/>
      <c r="C214" s="32"/>
      <c r="D214" s="186" t="s">
        <v>112</v>
      </c>
      <c r="E214" s="32"/>
      <c r="F214" s="187" t="s">
        <v>402</v>
      </c>
      <c r="G214" s="32"/>
      <c r="H214" s="32"/>
      <c r="I214" s="100"/>
      <c r="J214" s="32"/>
      <c r="K214" s="32"/>
      <c r="L214" s="35"/>
      <c r="M214" s="188"/>
      <c r="N214" s="60"/>
      <c r="O214" s="60"/>
      <c r="P214" s="60"/>
      <c r="Q214" s="60"/>
      <c r="R214" s="60"/>
      <c r="S214" s="60"/>
      <c r="T214" s="61"/>
      <c r="AT214" s="14" t="s">
        <v>112</v>
      </c>
      <c r="AU214" s="14" t="s">
        <v>77</v>
      </c>
    </row>
    <row r="215" spans="2:65" s="1" customFormat="1" ht="21.6" customHeight="1">
      <c r="B215" s="31"/>
      <c r="C215" s="189" t="s">
        <v>183</v>
      </c>
      <c r="D215" s="189" t="s">
        <v>403</v>
      </c>
      <c r="E215" s="190" t="s">
        <v>404</v>
      </c>
      <c r="F215" s="191" t="s">
        <v>405</v>
      </c>
      <c r="G215" s="192" t="s">
        <v>406</v>
      </c>
      <c r="H215" s="193">
        <v>6350</v>
      </c>
      <c r="I215" s="194"/>
      <c r="J215" s="193">
        <f>ROUND(I215*H215,15)</f>
        <v>0</v>
      </c>
      <c r="K215" s="191" t="s">
        <v>110</v>
      </c>
      <c r="L215" s="195"/>
      <c r="M215" s="196" t="s">
        <v>18</v>
      </c>
      <c r="N215" s="197" t="s">
        <v>39</v>
      </c>
      <c r="O215" s="60"/>
      <c r="P215" s="181">
        <f>O215*H215</f>
        <v>0</v>
      </c>
      <c r="Q215" s="181">
        <v>1</v>
      </c>
      <c r="R215" s="181">
        <f>Q215*H215</f>
        <v>6350</v>
      </c>
      <c r="S215" s="181">
        <v>0</v>
      </c>
      <c r="T215" s="182">
        <f>S215*H215</f>
        <v>0</v>
      </c>
      <c r="AR215" s="183" t="s">
        <v>125</v>
      </c>
      <c r="AT215" s="183" t="s">
        <v>403</v>
      </c>
      <c r="AU215" s="183" t="s">
        <v>77</v>
      </c>
      <c r="AY215" s="14" t="s">
        <v>103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4" t="s">
        <v>75</v>
      </c>
      <c r="BK215" s="185">
        <f>ROUND(I215*H215,15)</f>
        <v>0</v>
      </c>
      <c r="BL215" s="14" t="s">
        <v>111</v>
      </c>
      <c r="BM215" s="183" t="s">
        <v>407</v>
      </c>
    </row>
    <row r="216" spans="2:65" s="1" customFormat="1" ht="10.199999999999999">
      <c r="B216" s="31"/>
      <c r="C216" s="32"/>
      <c r="D216" s="186" t="s">
        <v>112</v>
      </c>
      <c r="E216" s="32"/>
      <c r="F216" s="187" t="s">
        <v>405</v>
      </c>
      <c r="G216" s="32"/>
      <c r="H216" s="32"/>
      <c r="I216" s="100"/>
      <c r="J216" s="32"/>
      <c r="K216" s="32"/>
      <c r="L216" s="35"/>
      <c r="M216" s="188"/>
      <c r="N216" s="60"/>
      <c r="O216" s="60"/>
      <c r="P216" s="60"/>
      <c r="Q216" s="60"/>
      <c r="R216" s="60"/>
      <c r="S216" s="60"/>
      <c r="T216" s="61"/>
      <c r="AT216" s="14" t="s">
        <v>112</v>
      </c>
      <c r="AU216" s="14" t="s">
        <v>77</v>
      </c>
    </row>
    <row r="217" spans="2:65" s="11" customFormat="1" ht="25.95" customHeight="1">
      <c r="B217" s="157"/>
      <c r="C217" s="158"/>
      <c r="D217" s="159" t="s">
        <v>67</v>
      </c>
      <c r="E217" s="160" t="s">
        <v>408</v>
      </c>
      <c r="F217" s="160" t="s">
        <v>409</v>
      </c>
      <c r="G217" s="158"/>
      <c r="H217" s="158"/>
      <c r="I217" s="161"/>
      <c r="J217" s="162">
        <f>BK217</f>
        <v>0</v>
      </c>
      <c r="K217" s="158"/>
      <c r="L217" s="163"/>
      <c r="M217" s="164"/>
      <c r="N217" s="165"/>
      <c r="O217" s="165"/>
      <c r="P217" s="166">
        <f>SUM(P218:P345)</f>
        <v>0</v>
      </c>
      <c r="Q217" s="165"/>
      <c r="R217" s="166">
        <f>SUM(R218:R345)</f>
        <v>0</v>
      </c>
      <c r="S217" s="165"/>
      <c r="T217" s="167">
        <f>SUM(T218:T345)</f>
        <v>0</v>
      </c>
      <c r="AR217" s="168" t="s">
        <v>111</v>
      </c>
      <c r="AT217" s="169" t="s">
        <v>67</v>
      </c>
      <c r="AU217" s="169" t="s">
        <v>6</v>
      </c>
      <c r="AY217" s="168" t="s">
        <v>103</v>
      </c>
      <c r="BK217" s="170">
        <f>SUM(BK218:BK345)</f>
        <v>0</v>
      </c>
    </row>
    <row r="218" spans="2:65" s="1" customFormat="1" ht="21.6" customHeight="1">
      <c r="B218" s="31"/>
      <c r="C218" s="173" t="s">
        <v>187</v>
      </c>
      <c r="D218" s="173" t="s">
        <v>106</v>
      </c>
      <c r="E218" s="174" t="s">
        <v>410</v>
      </c>
      <c r="F218" s="175" t="s">
        <v>411</v>
      </c>
      <c r="G218" s="176" t="s">
        <v>234</v>
      </c>
      <c r="H218" s="177">
        <v>1</v>
      </c>
      <c r="I218" s="178"/>
      <c r="J218" s="177">
        <f>ROUND(I218*H218,15)</f>
        <v>0</v>
      </c>
      <c r="K218" s="175" t="s">
        <v>110</v>
      </c>
      <c r="L218" s="35"/>
      <c r="M218" s="179" t="s">
        <v>18</v>
      </c>
      <c r="N218" s="180" t="s">
        <v>39</v>
      </c>
      <c r="O218" s="6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183" t="s">
        <v>412</v>
      </c>
      <c r="AT218" s="183" t="s">
        <v>106</v>
      </c>
      <c r="AU218" s="183" t="s">
        <v>75</v>
      </c>
      <c r="AY218" s="14" t="s">
        <v>103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4" t="s">
        <v>75</v>
      </c>
      <c r="BK218" s="185">
        <f>ROUND(I218*H218,15)</f>
        <v>0</v>
      </c>
      <c r="BL218" s="14" t="s">
        <v>412</v>
      </c>
      <c r="BM218" s="183" t="s">
        <v>413</v>
      </c>
    </row>
    <row r="219" spans="2:65" s="1" customFormat="1" ht="57.6">
      <c r="B219" s="31"/>
      <c r="C219" s="32"/>
      <c r="D219" s="186" t="s">
        <v>112</v>
      </c>
      <c r="E219" s="32"/>
      <c r="F219" s="187" t="s">
        <v>414</v>
      </c>
      <c r="G219" s="32"/>
      <c r="H219" s="32"/>
      <c r="I219" s="100"/>
      <c r="J219" s="32"/>
      <c r="K219" s="32"/>
      <c r="L219" s="35"/>
      <c r="M219" s="188"/>
      <c r="N219" s="60"/>
      <c r="O219" s="60"/>
      <c r="P219" s="60"/>
      <c r="Q219" s="60"/>
      <c r="R219" s="60"/>
      <c r="S219" s="60"/>
      <c r="T219" s="61"/>
      <c r="AT219" s="14" t="s">
        <v>112</v>
      </c>
      <c r="AU219" s="14" t="s">
        <v>75</v>
      </c>
    </row>
    <row r="220" spans="2:65" s="1" customFormat="1" ht="32.4" customHeight="1">
      <c r="B220" s="31"/>
      <c r="C220" s="173" t="s">
        <v>192</v>
      </c>
      <c r="D220" s="173" t="s">
        <v>106</v>
      </c>
      <c r="E220" s="174" t="s">
        <v>415</v>
      </c>
      <c r="F220" s="175" t="s">
        <v>416</v>
      </c>
      <c r="G220" s="176" t="s">
        <v>234</v>
      </c>
      <c r="H220" s="177">
        <v>1</v>
      </c>
      <c r="I220" s="178"/>
      <c r="J220" s="177">
        <f>ROUND(I220*H220,15)</f>
        <v>0</v>
      </c>
      <c r="K220" s="175" t="s">
        <v>110</v>
      </c>
      <c r="L220" s="35"/>
      <c r="M220" s="179" t="s">
        <v>18</v>
      </c>
      <c r="N220" s="180" t="s">
        <v>39</v>
      </c>
      <c r="O220" s="60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AR220" s="183" t="s">
        <v>412</v>
      </c>
      <c r="AT220" s="183" t="s">
        <v>106</v>
      </c>
      <c r="AU220" s="183" t="s">
        <v>75</v>
      </c>
      <c r="AY220" s="14" t="s">
        <v>103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4" t="s">
        <v>75</v>
      </c>
      <c r="BK220" s="185">
        <f>ROUND(I220*H220,15)</f>
        <v>0</v>
      </c>
      <c r="BL220" s="14" t="s">
        <v>412</v>
      </c>
      <c r="BM220" s="183" t="s">
        <v>417</v>
      </c>
    </row>
    <row r="221" spans="2:65" s="1" customFormat="1" ht="67.2">
      <c r="B221" s="31"/>
      <c r="C221" s="32"/>
      <c r="D221" s="186" t="s">
        <v>112</v>
      </c>
      <c r="E221" s="32"/>
      <c r="F221" s="187" t="s">
        <v>418</v>
      </c>
      <c r="G221" s="32"/>
      <c r="H221" s="32"/>
      <c r="I221" s="100"/>
      <c r="J221" s="32"/>
      <c r="K221" s="32"/>
      <c r="L221" s="35"/>
      <c r="M221" s="188"/>
      <c r="N221" s="60"/>
      <c r="O221" s="60"/>
      <c r="P221" s="60"/>
      <c r="Q221" s="60"/>
      <c r="R221" s="60"/>
      <c r="S221" s="60"/>
      <c r="T221" s="61"/>
      <c r="AT221" s="14" t="s">
        <v>112</v>
      </c>
      <c r="AU221" s="14" t="s">
        <v>75</v>
      </c>
    </row>
    <row r="222" spans="2:65" s="1" customFormat="1" ht="21.6" customHeight="1">
      <c r="B222" s="31"/>
      <c r="C222" s="173" t="s">
        <v>419</v>
      </c>
      <c r="D222" s="173" t="s">
        <v>106</v>
      </c>
      <c r="E222" s="174" t="s">
        <v>420</v>
      </c>
      <c r="F222" s="175" t="s">
        <v>421</v>
      </c>
      <c r="G222" s="176" t="s">
        <v>234</v>
      </c>
      <c r="H222" s="177">
        <v>1</v>
      </c>
      <c r="I222" s="178"/>
      <c r="J222" s="177">
        <f>ROUND(I222*H222,15)</f>
        <v>0</v>
      </c>
      <c r="K222" s="175" t="s">
        <v>110</v>
      </c>
      <c r="L222" s="35"/>
      <c r="M222" s="179" t="s">
        <v>18</v>
      </c>
      <c r="N222" s="180" t="s">
        <v>39</v>
      </c>
      <c r="O222" s="60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AR222" s="183" t="s">
        <v>412</v>
      </c>
      <c r="AT222" s="183" t="s">
        <v>106</v>
      </c>
      <c r="AU222" s="183" t="s">
        <v>75</v>
      </c>
      <c r="AY222" s="14" t="s">
        <v>103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4" t="s">
        <v>75</v>
      </c>
      <c r="BK222" s="185">
        <f>ROUND(I222*H222,15)</f>
        <v>0</v>
      </c>
      <c r="BL222" s="14" t="s">
        <v>412</v>
      </c>
      <c r="BM222" s="183" t="s">
        <v>422</v>
      </c>
    </row>
    <row r="223" spans="2:65" s="1" customFormat="1" ht="19.2">
      <c r="B223" s="31"/>
      <c r="C223" s="32"/>
      <c r="D223" s="186" t="s">
        <v>112</v>
      </c>
      <c r="E223" s="32"/>
      <c r="F223" s="187" t="s">
        <v>421</v>
      </c>
      <c r="G223" s="32"/>
      <c r="H223" s="32"/>
      <c r="I223" s="100"/>
      <c r="J223" s="32"/>
      <c r="K223" s="32"/>
      <c r="L223" s="35"/>
      <c r="M223" s="188"/>
      <c r="N223" s="60"/>
      <c r="O223" s="60"/>
      <c r="P223" s="60"/>
      <c r="Q223" s="60"/>
      <c r="R223" s="60"/>
      <c r="S223" s="60"/>
      <c r="T223" s="61"/>
      <c r="AT223" s="14" t="s">
        <v>112</v>
      </c>
      <c r="AU223" s="14" t="s">
        <v>75</v>
      </c>
    </row>
    <row r="224" spans="2:65" s="1" customFormat="1" ht="32.4" customHeight="1">
      <c r="B224" s="31"/>
      <c r="C224" s="173" t="s">
        <v>423</v>
      </c>
      <c r="D224" s="173" t="s">
        <v>106</v>
      </c>
      <c r="E224" s="174" t="s">
        <v>424</v>
      </c>
      <c r="F224" s="175" t="s">
        <v>425</v>
      </c>
      <c r="G224" s="176" t="s">
        <v>234</v>
      </c>
      <c r="H224" s="177">
        <v>1</v>
      </c>
      <c r="I224" s="178"/>
      <c r="J224" s="177">
        <f>ROUND(I224*H224,15)</f>
        <v>0</v>
      </c>
      <c r="K224" s="175" t="s">
        <v>110</v>
      </c>
      <c r="L224" s="35"/>
      <c r="M224" s="179" t="s">
        <v>18</v>
      </c>
      <c r="N224" s="180" t="s">
        <v>39</v>
      </c>
      <c r="O224" s="60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AR224" s="183" t="s">
        <v>412</v>
      </c>
      <c r="AT224" s="183" t="s">
        <v>106</v>
      </c>
      <c r="AU224" s="183" t="s">
        <v>75</v>
      </c>
      <c r="AY224" s="14" t="s">
        <v>103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4" t="s">
        <v>75</v>
      </c>
      <c r="BK224" s="185">
        <f>ROUND(I224*H224,15)</f>
        <v>0</v>
      </c>
      <c r="BL224" s="14" t="s">
        <v>412</v>
      </c>
      <c r="BM224" s="183" t="s">
        <v>426</v>
      </c>
    </row>
    <row r="225" spans="2:65" s="1" customFormat="1" ht="19.2">
      <c r="B225" s="31"/>
      <c r="C225" s="32"/>
      <c r="D225" s="186" t="s">
        <v>112</v>
      </c>
      <c r="E225" s="32"/>
      <c r="F225" s="187" t="s">
        <v>425</v>
      </c>
      <c r="G225" s="32"/>
      <c r="H225" s="32"/>
      <c r="I225" s="100"/>
      <c r="J225" s="32"/>
      <c r="K225" s="32"/>
      <c r="L225" s="35"/>
      <c r="M225" s="188"/>
      <c r="N225" s="60"/>
      <c r="O225" s="60"/>
      <c r="P225" s="60"/>
      <c r="Q225" s="60"/>
      <c r="R225" s="60"/>
      <c r="S225" s="60"/>
      <c r="T225" s="61"/>
      <c r="AT225" s="14" t="s">
        <v>112</v>
      </c>
      <c r="AU225" s="14" t="s">
        <v>75</v>
      </c>
    </row>
    <row r="226" spans="2:65" s="1" customFormat="1" ht="21.6" customHeight="1">
      <c r="B226" s="31"/>
      <c r="C226" s="173" t="s">
        <v>427</v>
      </c>
      <c r="D226" s="173" t="s">
        <v>106</v>
      </c>
      <c r="E226" s="174" t="s">
        <v>428</v>
      </c>
      <c r="F226" s="175" t="s">
        <v>429</v>
      </c>
      <c r="G226" s="176" t="s">
        <v>234</v>
      </c>
      <c r="H226" s="177">
        <v>1</v>
      </c>
      <c r="I226" s="178"/>
      <c r="J226" s="177">
        <f>ROUND(I226*H226,15)</f>
        <v>0</v>
      </c>
      <c r="K226" s="175" t="s">
        <v>110</v>
      </c>
      <c r="L226" s="35"/>
      <c r="M226" s="179" t="s">
        <v>18</v>
      </c>
      <c r="N226" s="180" t="s">
        <v>39</v>
      </c>
      <c r="O226" s="60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AR226" s="183" t="s">
        <v>412</v>
      </c>
      <c r="AT226" s="183" t="s">
        <v>106</v>
      </c>
      <c r="AU226" s="183" t="s">
        <v>75</v>
      </c>
      <c r="AY226" s="14" t="s">
        <v>103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4" t="s">
        <v>75</v>
      </c>
      <c r="BK226" s="185">
        <f>ROUND(I226*H226,15)</f>
        <v>0</v>
      </c>
      <c r="BL226" s="14" t="s">
        <v>412</v>
      </c>
      <c r="BM226" s="183" t="s">
        <v>430</v>
      </c>
    </row>
    <row r="227" spans="2:65" s="1" customFormat="1" ht="57.6">
      <c r="B227" s="31"/>
      <c r="C227" s="32"/>
      <c r="D227" s="186" t="s">
        <v>112</v>
      </c>
      <c r="E227" s="32"/>
      <c r="F227" s="187" t="s">
        <v>431</v>
      </c>
      <c r="G227" s="32"/>
      <c r="H227" s="32"/>
      <c r="I227" s="100"/>
      <c r="J227" s="32"/>
      <c r="K227" s="32"/>
      <c r="L227" s="35"/>
      <c r="M227" s="188"/>
      <c r="N227" s="60"/>
      <c r="O227" s="60"/>
      <c r="P227" s="60"/>
      <c r="Q227" s="60"/>
      <c r="R227" s="60"/>
      <c r="S227" s="60"/>
      <c r="T227" s="61"/>
      <c r="AT227" s="14" t="s">
        <v>112</v>
      </c>
      <c r="AU227" s="14" t="s">
        <v>75</v>
      </c>
    </row>
    <row r="228" spans="2:65" s="1" customFormat="1" ht="21.6" customHeight="1">
      <c r="B228" s="31"/>
      <c r="C228" s="173" t="s">
        <v>205</v>
      </c>
      <c r="D228" s="173" t="s">
        <v>106</v>
      </c>
      <c r="E228" s="174" t="s">
        <v>432</v>
      </c>
      <c r="F228" s="175" t="s">
        <v>433</v>
      </c>
      <c r="G228" s="176" t="s">
        <v>234</v>
      </c>
      <c r="H228" s="177">
        <v>1</v>
      </c>
      <c r="I228" s="178"/>
      <c r="J228" s="177">
        <f>ROUND(I228*H228,15)</f>
        <v>0</v>
      </c>
      <c r="K228" s="175" t="s">
        <v>110</v>
      </c>
      <c r="L228" s="35"/>
      <c r="M228" s="179" t="s">
        <v>18</v>
      </c>
      <c r="N228" s="180" t="s">
        <v>39</v>
      </c>
      <c r="O228" s="60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AR228" s="183" t="s">
        <v>412</v>
      </c>
      <c r="AT228" s="183" t="s">
        <v>106</v>
      </c>
      <c r="AU228" s="183" t="s">
        <v>75</v>
      </c>
      <c r="AY228" s="14" t="s">
        <v>103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4" t="s">
        <v>75</v>
      </c>
      <c r="BK228" s="185">
        <f>ROUND(I228*H228,15)</f>
        <v>0</v>
      </c>
      <c r="BL228" s="14" t="s">
        <v>412</v>
      </c>
      <c r="BM228" s="183" t="s">
        <v>434</v>
      </c>
    </row>
    <row r="229" spans="2:65" s="1" customFormat="1" ht="57.6">
      <c r="B229" s="31"/>
      <c r="C229" s="32"/>
      <c r="D229" s="186" t="s">
        <v>112</v>
      </c>
      <c r="E229" s="32"/>
      <c r="F229" s="187" t="s">
        <v>435</v>
      </c>
      <c r="G229" s="32"/>
      <c r="H229" s="32"/>
      <c r="I229" s="100"/>
      <c r="J229" s="32"/>
      <c r="K229" s="32"/>
      <c r="L229" s="35"/>
      <c r="M229" s="188"/>
      <c r="N229" s="60"/>
      <c r="O229" s="60"/>
      <c r="P229" s="60"/>
      <c r="Q229" s="60"/>
      <c r="R229" s="60"/>
      <c r="S229" s="60"/>
      <c r="T229" s="61"/>
      <c r="AT229" s="14" t="s">
        <v>112</v>
      </c>
      <c r="AU229" s="14" t="s">
        <v>75</v>
      </c>
    </row>
    <row r="230" spans="2:65" s="1" customFormat="1" ht="32.4" customHeight="1">
      <c r="B230" s="31"/>
      <c r="C230" s="173" t="s">
        <v>436</v>
      </c>
      <c r="D230" s="173" t="s">
        <v>106</v>
      </c>
      <c r="E230" s="174" t="s">
        <v>437</v>
      </c>
      <c r="F230" s="175" t="s">
        <v>438</v>
      </c>
      <c r="G230" s="176" t="s">
        <v>234</v>
      </c>
      <c r="H230" s="177">
        <v>1</v>
      </c>
      <c r="I230" s="178"/>
      <c r="J230" s="177">
        <f>ROUND(I230*H230,15)</f>
        <v>0</v>
      </c>
      <c r="K230" s="175" t="s">
        <v>110</v>
      </c>
      <c r="L230" s="35"/>
      <c r="M230" s="179" t="s">
        <v>18</v>
      </c>
      <c r="N230" s="180" t="s">
        <v>39</v>
      </c>
      <c r="O230" s="60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AR230" s="183" t="s">
        <v>412</v>
      </c>
      <c r="AT230" s="183" t="s">
        <v>106</v>
      </c>
      <c r="AU230" s="183" t="s">
        <v>75</v>
      </c>
      <c r="AY230" s="14" t="s">
        <v>103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4" t="s">
        <v>75</v>
      </c>
      <c r="BK230" s="185">
        <f>ROUND(I230*H230,15)</f>
        <v>0</v>
      </c>
      <c r="BL230" s="14" t="s">
        <v>412</v>
      </c>
      <c r="BM230" s="183" t="s">
        <v>439</v>
      </c>
    </row>
    <row r="231" spans="2:65" s="1" customFormat="1" ht="57.6">
      <c r="B231" s="31"/>
      <c r="C231" s="32"/>
      <c r="D231" s="186" t="s">
        <v>112</v>
      </c>
      <c r="E231" s="32"/>
      <c r="F231" s="187" t="s">
        <v>440</v>
      </c>
      <c r="G231" s="32"/>
      <c r="H231" s="32"/>
      <c r="I231" s="100"/>
      <c r="J231" s="32"/>
      <c r="K231" s="32"/>
      <c r="L231" s="35"/>
      <c r="M231" s="188"/>
      <c r="N231" s="60"/>
      <c r="O231" s="60"/>
      <c r="P231" s="60"/>
      <c r="Q231" s="60"/>
      <c r="R231" s="60"/>
      <c r="S231" s="60"/>
      <c r="T231" s="61"/>
      <c r="AT231" s="14" t="s">
        <v>112</v>
      </c>
      <c r="AU231" s="14" t="s">
        <v>75</v>
      </c>
    </row>
    <row r="232" spans="2:65" s="1" customFormat="1" ht="32.4" customHeight="1">
      <c r="B232" s="31"/>
      <c r="C232" s="173" t="s">
        <v>210</v>
      </c>
      <c r="D232" s="173" t="s">
        <v>106</v>
      </c>
      <c r="E232" s="174" t="s">
        <v>441</v>
      </c>
      <c r="F232" s="175" t="s">
        <v>442</v>
      </c>
      <c r="G232" s="176" t="s">
        <v>234</v>
      </c>
      <c r="H232" s="177">
        <v>1</v>
      </c>
      <c r="I232" s="178"/>
      <c r="J232" s="177">
        <f>ROUND(I232*H232,15)</f>
        <v>0</v>
      </c>
      <c r="K232" s="175" t="s">
        <v>110</v>
      </c>
      <c r="L232" s="35"/>
      <c r="M232" s="179" t="s">
        <v>18</v>
      </c>
      <c r="N232" s="180" t="s">
        <v>39</v>
      </c>
      <c r="O232" s="60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AR232" s="183" t="s">
        <v>412</v>
      </c>
      <c r="AT232" s="183" t="s">
        <v>106</v>
      </c>
      <c r="AU232" s="183" t="s">
        <v>75</v>
      </c>
      <c r="AY232" s="14" t="s">
        <v>103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4" t="s">
        <v>75</v>
      </c>
      <c r="BK232" s="185">
        <f>ROUND(I232*H232,15)</f>
        <v>0</v>
      </c>
      <c r="BL232" s="14" t="s">
        <v>412</v>
      </c>
      <c r="BM232" s="183" t="s">
        <v>443</v>
      </c>
    </row>
    <row r="233" spans="2:65" s="1" customFormat="1" ht="57.6">
      <c r="B233" s="31"/>
      <c r="C233" s="32"/>
      <c r="D233" s="186" t="s">
        <v>112</v>
      </c>
      <c r="E233" s="32"/>
      <c r="F233" s="187" t="s">
        <v>444</v>
      </c>
      <c r="G233" s="32"/>
      <c r="H233" s="32"/>
      <c r="I233" s="100"/>
      <c r="J233" s="32"/>
      <c r="K233" s="32"/>
      <c r="L233" s="35"/>
      <c r="M233" s="188"/>
      <c r="N233" s="60"/>
      <c r="O233" s="60"/>
      <c r="P233" s="60"/>
      <c r="Q233" s="60"/>
      <c r="R233" s="60"/>
      <c r="S233" s="60"/>
      <c r="T233" s="61"/>
      <c r="AT233" s="14" t="s">
        <v>112</v>
      </c>
      <c r="AU233" s="14" t="s">
        <v>75</v>
      </c>
    </row>
    <row r="234" spans="2:65" s="1" customFormat="1" ht="21.6" customHeight="1">
      <c r="B234" s="31"/>
      <c r="C234" s="173" t="s">
        <v>219</v>
      </c>
      <c r="D234" s="173" t="s">
        <v>106</v>
      </c>
      <c r="E234" s="174" t="s">
        <v>445</v>
      </c>
      <c r="F234" s="175" t="s">
        <v>446</v>
      </c>
      <c r="G234" s="176" t="s">
        <v>234</v>
      </c>
      <c r="H234" s="177">
        <v>1</v>
      </c>
      <c r="I234" s="178"/>
      <c r="J234" s="177">
        <f>ROUND(I234*H234,15)</f>
        <v>0</v>
      </c>
      <c r="K234" s="175" t="s">
        <v>110</v>
      </c>
      <c r="L234" s="35"/>
      <c r="M234" s="179" t="s">
        <v>18</v>
      </c>
      <c r="N234" s="180" t="s">
        <v>39</v>
      </c>
      <c r="O234" s="60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AR234" s="183" t="s">
        <v>412</v>
      </c>
      <c r="AT234" s="183" t="s">
        <v>106</v>
      </c>
      <c r="AU234" s="183" t="s">
        <v>75</v>
      </c>
      <c r="AY234" s="14" t="s">
        <v>103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4" t="s">
        <v>75</v>
      </c>
      <c r="BK234" s="185">
        <f>ROUND(I234*H234,15)</f>
        <v>0</v>
      </c>
      <c r="BL234" s="14" t="s">
        <v>412</v>
      </c>
      <c r="BM234" s="183" t="s">
        <v>447</v>
      </c>
    </row>
    <row r="235" spans="2:65" s="1" customFormat="1" ht="28.8">
      <c r="B235" s="31"/>
      <c r="C235" s="32"/>
      <c r="D235" s="186" t="s">
        <v>112</v>
      </c>
      <c r="E235" s="32"/>
      <c r="F235" s="187" t="s">
        <v>448</v>
      </c>
      <c r="G235" s="32"/>
      <c r="H235" s="32"/>
      <c r="I235" s="100"/>
      <c r="J235" s="32"/>
      <c r="K235" s="32"/>
      <c r="L235" s="35"/>
      <c r="M235" s="188"/>
      <c r="N235" s="60"/>
      <c r="O235" s="60"/>
      <c r="P235" s="60"/>
      <c r="Q235" s="60"/>
      <c r="R235" s="60"/>
      <c r="S235" s="60"/>
      <c r="T235" s="61"/>
      <c r="AT235" s="14" t="s">
        <v>112</v>
      </c>
      <c r="AU235" s="14" t="s">
        <v>75</v>
      </c>
    </row>
    <row r="236" spans="2:65" s="1" customFormat="1" ht="21.6" customHeight="1">
      <c r="B236" s="31"/>
      <c r="C236" s="173" t="s">
        <v>449</v>
      </c>
      <c r="D236" s="173" t="s">
        <v>106</v>
      </c>
      <c r="E236" s="174" t="s">
        <v>450</v>
      </c>
      <c r="F236" s="175" t="s">
        <v>451</v>
      </c>
      <c r="G236" s="176" t="s">
        <v>234</v>
      </c>
      <c r="H236" s="177">
        <v>1</v>
      </c>
      <c r="I236" s="178"/>
      <c r="J236" s="177">
        <f>ROUND(I236*H236,15)</f>
        <v>0</v>
      </c>
      <c r="K236" s="175" t="s">
        <v>110</v>
      </c>
      <c r="L236" s="35"/>
      <c r="M236" s="179" t="s">
        <v>18</v>
      </c>
      <c r="N236" s="180" t="s">
        <v>39</v>
      </c>
      <c r="O236" s="60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AR236" s="183" t="s">
        <v>412</v>
      </c>
      <c r="AT236" s="183" t="s">
        <v>106</v>
      </c>
      <c r="AU236" s="183" t="s">
        <v>75</v>
      </c>
      <c r="AY236" s="14" t="s">
        <v>103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4" t="s">
        <v>75</v>
      </c>
      <c r="BK236" s="185">
        <f>ROUND(I236*H236,15)</f>
        <v>0</v>
      </c>
      <c r="BL236" s="14" t="s">
        <v>412</v>
      </c>
      <c r="BM236" s="183" t="s">
        <v>452</v>
      </c>
    </row>
    <row r="237" spans="2:65" s="1" customFormat="1" ht="28.8">
      <c r="B237" s="31"/>
      <c r="C237" s="32"/>
      <c r="D237" s="186" t="s">
        <v>112</v>
      </c>
      <c r="E237" s="32"/>
      <c r="F237" s="187" t="s">
        <v>453</v>
      </c>
      <c r="G237" s="32"/>
      <c r="H237" s="32"/>
      <c r="I237" s="100"/>
      <c r="J237" s="32"/>
      <c r="K237" s="32"/>
      <c r="L237" s="35"/>
      <c r="M237" s="188"/>
      <c r="N237" s="60"/>
      <c r="O237" s="60"/>
      <c r="P237" s="60"/>
      <c r="Q237" s="60"/>
      <c r="R237" s="60"/>
      <c r="S237" s="60"/>
      <c r="T237" s="61"/>
      <c r="AT237" s="14" t="s">
        <v>112</v>
      </c>
      <c r="AU237" s="14" t="s">
        <v>75</v>
      </c>
    </row>
    <row r="238" spans="2:65" s="1" customFormat="1" ht="21.6" customHeight="1">
      <c r="B238" s="31"/>
      <c r="C238" s="173" t="s">
        <v>196</v>
      </c>
      <c r="D238" s="173" t="s">
        <v>106</v>
      </c>
      <c r="E238" s="174" t="s">
        <v>454</v>
      </c>
      <c r="F238" s="175" t="s">
        <v>455</v>
      </c>
      <c r="G238" s="176" t="s">
        <v>234</v>
      </c>
      <c r="H238" s="177">
        <v>1</v>
      </c>
      <c r="I238" s="178"/>
      <c r="J238" s="177">
        <f>ROUND(I238*H238,15)</f>
        <v>0</v>
      </c>
      <c r="K238" s="175" t="s">
        <v>110</v>
      </c>
      <c r="L238" s="35"/>
      <c r="M238" s="179" t="s">
        <v>18</v>
      </c>
      <c r="N238" s="180" t="s">
        <v>39</v>
      </c>
      <c r="O238" s="60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AR238" s="183" t="s">
        <v>412</v>
      </c>
      <c r="AT238" s="183" t="s">
        <v>106</v>
      </c>
      <c r="AU238" s="183" t="s">
        <v>75</v>
      </c>
      <c r="AY238" s="14" t="s">
        <v>103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4" t="s">
        <v>75</v>
      </c>
      <c r="BK238" s="185">
        <f>ROUND(I238*H238,15)</f>
        <v>0</v>
      </c>
      <c r="BL238" s="14" t="s">
        <v>412</v>
      </c>
      <c r="BM238" s="183" t="s">
        <v>456</v>
      </c>
    </row>
    <row r="239" spans="2:65" s="1" customFormat="1" ht="10.199999999999999">
      <c r="B239" s="31"/>
      <c r="C239" s="32"/>
      <c r="D239" s="186" t="s">
        <v>112</v>
      </c>
      <c r="E239" s="32"/>
      <c r="F239" s="187" t="s">
        <v>455</v>
      </c>
      <c r="G239" s="32"/>
      <c r="H239" s="32"/>
      <c r="I239" s="100"/>
      <c r="J239" s="32"/>
      <c r="K239" s="32"/>
      <c r="L239" s="35"/>
      <c r="M239" s="188"/>
      <c r="N239" s="60"/>
      <c r="O239" s="60"/>
      <c r="P239" s="60"/>
      <c r="Q239" s="60"/>
      <c r="R239" s="60"/>
      <c r="S239" s="60"/>
      <c r="T239" s="61"/>
      <c r="AT239" s="14" t="s">
        <v>112</v>
      </c>
      <c r="AU239" s="14" t="s">
        <v>75</v>
      </c>
    </row>
    <row r="240" spans="2:65" s="1" customFormat="1" ht="21.6" customHeight="1">
      <c r="B240" s="31"/>
      <c r="C240" s="173" t="s">
        <v>457</v>
      </c>
      <c r="D240" s="173" t="s">
        <v>106</v>
      </c>
      <c r="E240" s="174" t="s">
        <v>458</v>
      </c>
      <c r="F240" s="175" t="s">
        <v>459</v>
      </c>
      <c r="G240" s="176" t="s">
        <v>234</v>
      </c>
      <c r="H240" s="177">
        <v>1</v>
      </c>
      <c r="I240" s="178"/>
      <c r="J240" s="177">
        <f>ROUND(I240*H240,15)</f>
        <v>0</v>
      </c>
      <c r="K240" s="175" t="s">
        <v>110</v>
      </c>
      <c r="L240" s="35"/>
      <c r="M240" s="179" t="s">
        <v>18</v>
      </c>
      <c r="N240" s="180" t="s">
        <v>39</v>
      </c>
      <c r="O240" s="60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AR240" s="183" t="s">
        <v>412</v>
      </c>
      <c r="AT240" s="183" t="s">
        <v>106</v>
      </c>
      <c r="AU240" s="183" t="s">
        <v>75</v>
      </c>
      <c r="AY240" s="14" t="s">
        <v>103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4" t="s">
        <v>75</v>
      </c>
      <c r="BK240" s="185">
        <f>ROUND(I240*H240,15)</f>
        <v>0</v>
      </c>
      <c r="BL240" s="14" t="s">
        <v>412</v>
      </c>
      <c r="BM240" s="183" t="s">
        <v>460</v>
      </c>
    </row>
    <row r="241" spans="2:65" s="1" customFormat="1" ht="19.2">
      <c r="B241" s="31"/>
      <c r="C241" s="32"/>
      <c r="D241" s="186" t="s">
        <v>112</v>
      </c>
      <c r="E241" s="32"/>
      <c r="F241" s="187" t="s">
        <v>459</v>
      </c>
      <c r="G241" s="32"/>
      <c r="H241" s="32"/>
      <c r="I241" s="100"/>
      <c r="J241" s="32"/>
      <c r="K241" s="32"/>
      <c r="L241" s="35"/>
      <c r="M241" s="188"/>
      <c r="N241" s="60"/>
      <c r="O241" s="60"/>
      <c r="P241" s="60"/>
      <c r="Q241" s="60"/>
      <c r="R241" s="60"/>
      <c r="S241" s="60"/>
      <c r="T241" s="61"/>
      <c r="AT241" s="14" t="s">
        <v>112</v>
      </c>
      <c r="AU241" s="14" t="s">
        <v>75</v>
      </c>
    </row>
    <row r="242" spans="2:65" s="1" customFormat="1" ht="21.6" customHeight="1">
      <c r="B242" s="31"/>
      <c r="C242" s="173" t="s">
        <v>200</v>
      </c>
      <c r="D242" s="173" t="s">
        <v>106</v>
      </c>
      <c r="E242" s="174" t="s">
        <v>461</v>
      </c>
      <c r="F242" s="175" t="s">
        <v>462</v>
      </c>
      <c r="G242" s="176" t="s">
        <v>234</v>
      </c>
      <c r="H242" s="177">
        <v>1</v>
      </c>
      <c r="I242" s="178"/>
      <c r="J242" s="177">
        <f>ROUND(I242*H242,15)</f>
        <v>0</v>
      </c>
      <c r="K242" s="175" t="s">
        <v>110</v>
      </c>
      <c r="L242" s="35"/>
      <c r="M242" s="179" t="s">
        <v>18</v>
      </c>
      <c r="N242" s="180" t="s">
        <v>39</v>
      </c>
      <c r="O242" s="60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AR242" s="183" t="s">
        <v>412</v>
      </c>
      <c r="AT242" s="183" t="s">
        <v>106</v>
      </c>
      <c r="AU242" s="183" t="s">
        <v>75</v>
      </c>
      <c r="AY242" s="14" t="s">
        <v>103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4" t="s">
        <v>75</v>
      </c>
      <c r="BK242" s="185">
        <f>ROUND(I242*H242,15)</f>
        <v>0</v>
      </c>
      <c r="BL242" s="14" t="s">
        <v>412</v>
      </c>
      <c r="BM242" s="183" t="s">
        <v>463</v>
      </c>
    </row>
    <row r="243" spans="2:65" s="1" customFormat="1" ht="19.2">
      <c r="B243" s="31"/>
      <c r="C243" s="32"/>
      <c r="D243" s="186" t="s">
        <v>112</v>
      </c>
      <c r="E243" s="32"/>
      <c r="F243" s="187" t="s">
        <v>462</v>
      </c>
      <c r="G243" s="32"/>
      <c r="H243" s="32"/>
      <c r="I243" s="100"/>
      <c r="J243" s="32"/>
      <c r="K243" s="32"/>
      <c r="L243" s="35"/>
      <c r="M243" s="188"/>
      <c r="N243" s="60"/>
      <c r="O243" s="60"/>
      <c r="P243" s="60"/>
      <c r="Q243" s="60"/>
      <c r="R243" s="60"/>
      <c r="S243" s="60"/>
      <c r="T243" s="61"/>
      <c r="AT243" s="14" t="s">
        <v>112</v>
      </c>
      <c r="AU243" s="14" t="s">
        <v>75</v>
      </c>
    </row>
    <row r="244" spans="2:65" s="1" customFormat="1" ht="21.6" customHeight="1">
      <c r="B244" s="31"/>
      <c r="C244" s="173" t="s">
        <v>214</v>
      </c>
      <c r="D244" s="173" t="s">
        <v>106</v>
      </c>
      <c r="E244" s="174" t="s">
        <v>464</v>
      </c>
      <c r="F244" s="175" t="s">
        <v>465</v>
      </c>
      <c r="G244" s="176" t="s">
        <v>234</v>
      </c>
      <c r="H244" s="177">
        <v>1</v>
      </c>
      <c r="I244" s="178"/>
      <c r="J244" s="177">
        <f>ROUND(I244*H244,15)</f>
        <v>0</v>
      </c>
      <c r="K244" s="175" t="s">
        <v>110</v>
      </c>
      <c r="L244" s="35"/>
      <c r="M244" s="179" t="s">
        <v>18</v>
      </c>
      <c r="N244" s="180" t="s">
        <v>39</v>
      </c>
      <c r="O244" s="60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AR244" s="183" t="s">
        <v>412</v>
      </c>
      <c r="AT244" s="183" t="s">
        <v>106</v>
      </c>
      <c r="AU244" s="183" t="s">
        <v>75</v>
      </c>
      <c r="AY244" s="14" t="s">
        <v>103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4" t="s">
        <v>75</v>
      </c>
      <c r="BK244" s="185">
        <f>ROUND(I244*H244,15)</f>
        <v>0</v>
      </c>
      <c r="BL244" s="14" t="s">
        <v>412</v>
      </c>
      <c r="BM244" s="183" t="s">
        <v>466</v>
      </c>
    </row>
    <row r="245" spans="2:65" s="1" customFormat="1" ht="10.199999999999999">
      <c r="B245" s="31"/>
      <c r="C245" s="32"/>
      <c r="D245" s="186" t="s">
        <v>112</v>
      </c>
      <c r="E245" s="32"/>
      <c r="F245" s="187" t="s">
        <v>465</v>
      </c>
      <c r="G245" s="32"/>
      <c r="H245" s="32"/>
      <c r="I245" s="100"/>
      <c r="J245" s="32"/>
      <c r="K245" s="32"/>
      <c r="L245" s="35"/>
      <c r="M245" s="188"/>
      <c r="N245" s="60"/>
      <c r="O245" s="60"/>
      <c r="P245" s="60"/>
      <c r="Q245" s="60"/>
      <c r="R245" s="60"/>
      <c r="S245" s="60"/>
      <c r="T245" s="61"/>
      <c r="AT245" s="14" t="s">
        <v>112</v>
      </c>
      <c r="AU245" s="14" t="s">
        <v>75</v>
      </c>
    </row>
    <row r="246" spans="2:65" s="1" customFormat="1" ht="21.6" customHeight="1">
      <c r="B246" s="31"/>
      <c r="C246" s="173" t="s">
        <v>300</v>
      </c>
      <c r="D246" s="173" t="s">
        <v>106</v>
      </c>
      <c r="E246" s="174" t="s">
        <v>467</v>
      </c>
      <c r="F246" s="175" t="s">
        <v>468</v>
      </c>
      <c r="G246" s="176" t="s">
        <v>234</v>
      </c>
      <c r="H246" s="177">
        <v>1</v>
      </c>
      <c r="I246" s="178"/>
      <c r="J246" s="177">
        <f>ROUND(I246*H246,15)</f>
        <v>0</v>
      </c>
      <c r="K246" s="175" t="s">
        <v>110</v>
      </c>
      <c r="L246" s="35"/>
      <c r="M246" s="179" t="s">
        <v>18</v>
      </c>
      <c r="N246" s="180" t="s">
        <v>39</v>
      </c>
      <c r="O246" s="60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AR246" s="183" t="s">
        <v>412</v>
      </c>
      <c r="AT246" s="183" t="s">
        <v>106</v>
      </c>
      <c r="AU246" s="183" t="s">
        <v>75</v>
      </c>
      <c r="AY246" s="14" t="s">
        <v>103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4" t="s">
        <v>75</v>
      </c>
      <c r="BK246" s="185">
        <f>ROUND(I246*H246,15)</f>
        <v>0</v>
      </c>
      <c r="BL246" s="14" t="s">
        <v>412</v>
      </c>
      <c r="BM246" s="183" t="s">
        <v>469</v>
      </c>
    </row>
    <row r="247" spans="2:65" s="1" customFormat="1" ht="28.8">
      <c r="B247" s="31"/>
      <c r="C247" s="32"/>
      <c r="D247" s="186" t="s">
        <v>112</v>
      </c>
      <c r="E247" s="32"/>
      <c r="F247" s="187" t="s">
        <v>470</v>
      </c>
      <c r="G247" s="32"/>
      <c r="H247" s="32"/>
      <c r="I247" s="100"/>
      <c r="J247" s="32"/>
      <c r="K247" s="32"/>
      <c r="L247" s="35"/>
      <c r="M247" s="188"/>
      <c r="N247" s="60"/>
      <c r="O247" s="60"/>
      <c r="P247" s="60"/>
      <c r="Q247" s="60"/>
      <c r="R247" s="60"/>
      <c r="S247" s="60"/>
      <c r="T247" s="61"/>
      <c r="AT247" s="14" t="s">
        <v>112</v>
      </c>
      <c r="AU247" s="14" t="s">
        <v>75</v>
      </c>
    </row>
    <row r="248" spans="2:65" s="1" customFormat="1" ht="21.6" customHeight="1">
      <c r="B248" s="31"/>
      <c r="C248" s="173" t="s">
        <v>471</v>
      </c>
      <c r="D248" s="173" t="s">
        <v>106</v>
      </c>
      <c r="E248" s="174" t="s">
        <v>472</v>
      </c>
      <c r="F248" s="175" t="s">
        <v>473</v>
      </c>
      <c r="G248" s="176" t="s">
        <v>234</v>
      </c>
      <c r="H248" s="177">
        <v>1</v>
      </c>
      <c r="I248" s="178"/>
      <c r="J248" s="177">
        <f>ROUND(I248*H248,15)</f>
        <v>0</v>
      </c>
      <c r="K248" s="175" t="s">
        <v>110</v>
      </c>
      <c r="L248" s="35"/>
      <c r="M248" s="179" t="s">
        <v>18</v>
      </c>
      <c r="N248" s="180" t="s">
        <v>39</v>
      </c>
      <c r="O248" s="60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AR248" s="183" t="s">
        <v>412</v>
      </c>
      <c r="AT248" s="183" t="s">
        <v>106</v>
      </c>
      <c r="AU248" s="183" t="s">
        <v>75</v>
      </c>
      <c r="AY248" s="14" t="s">
        <v>103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4" t="s">
        <v>75</v>
      </c>
      <c r="BK248" s="185">
        <f>ROUND(I248*H248,15)</f>
        <v>0</v>
      </c>
      <c r="BL248" s="14" t="s">
        <v>412</v>
      </c>
      <c r="BM248" s="183" t="s">
        <v>474</v>
      </c>
    </row>
    <row r="249" spans="2:65" s="1" customFormat="1" ht="28.8">
      <c r="B249" s="31"/>
      <c r="C249" s="32"/>
      <c r="D249" s="186" t="s">
        <v>112</v>
      </c>
      <c r="E249" s="32"/>
      <c r="F249" s="187" t="s">
        <v>475</v>
      </c>
      <c r="G249" s="32"/>
      <c r="H249" s="32"/>
      <c r="I249" s="100"/>
      <c r="J249" s="32"/>
      <c r="K249" s="32"/>
      <c r="L249" s="35"/>
      <c r="M249" s="188"/>
      <c r="N249" s="60"/>
      <c r="O249" s="60"/>
      <c r="P249" s="60"/>
      <c r="Q249" s="60"/>
      <c r="R249" s="60"/>
      <c r="S249" s="60"/>
      <c r="T249" s="61"/>
      <c r="AT249" s="14" t="s">
        <v>112</v>
      </c>
      <c r="AU249" s="14" t="s">
        <v>75</v>
      </c>
    </row>
    <row r="250" spans="2:65" s="1" customFormat="1" ht="21.6" customHeight="1">
      <c r="B250" s="31"/>
      <c r="C250" s="173" t="s">
        <v>305</v>
      </c>
      <c r="D250" s="173" t="s">
        <v>106</v>
      </c>
      <c r="E250" s="174" t="s">
        <v>476</v>
      </c>
      <c r="F250" s="175" t="s">
        <v>477</v>
      </c>
      <c r="G250" s="176" t="s">
        <v>234</v>
      </c>
      <c r="H250" s="177">
        <v>1</v>
      </c>
      <c r="I250" s="178"/>
      <c r="J250" s="177">
        <f>ROUND(I250*H250,15)</f>
        <v>0</v>
      </c>
      <c r="K250" s="175" t="s">
        <v>110</v>
      </c>
      <c r="L250" s="35"/>
      <c r="M250" s="179" t="s">
        <v>18</v>
      </c>
      <c r="N250" s="180" t="s">
        <v>39</v>
      </c>
      <c r="O250" s="60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AR250" s="183" t="s">
        <v>412</v>
      </c>
      <c r="AT250" s="183" t="s">
        <v>106</v>
      </c>
      <c r="AU250" s="183" t="s">
        <v>75</v>
      </c>
      <c r="AY250" s="14" t="s">
        <v>103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4" t="s">
        <v>75</v>
      </c>
      <c r="BK250" s="185">
        <f>ROUND(I250*H250,15)</f>
        <v>0</v>
      </c>
      <c r="BL250" s="14" t="s">
        <v>412</v>
      </c>
      <c r="BM250" s="183" t="s">
        <v>478</v>
      </c>
    </row>
    <row r="251" spans="2:65" s="1" customFormat="1" ht="28.8">
      <c r="B251" s="31"/>
      <c r="C251" s="32"/>
      <c r="D251" s="186" t="s">
        <v>112</v>
      </c>
      <c r="E251" s="32"/>
      <c r="F251" s="187" t="s">
        <v>479</v>
      </c>
      <c r="G251" s="32"/>
      <c r="H251" s="32"/>
      <c r="I251" s="100"/>
      <c r="J251" s="32"/>
      <c r="K251" s="32"/>
      <c r="L251" s="35"/>
      <c r="M251" s="188"/>
      <c r="N251" s="60"/>
      <c r="O251" s="60"/>
      <c r="P251" s="60"/>
      <c r="Q251" s="60"/>
      <c r="R251" s="60"/>
      <c r="S251" s="60"/>
      <c r="T251" s="61"/>
      <c r="AT251" s="14" t="s">
        <v>112</v>
      </c>
      <c r="AU251" s="14" t="s">
        <v>75</v>
      </c>
    </row>
    <row r="252" spans="2:65" s="1" customFormat="1" ht="21.6" customHeight="1">
      <c r="B252" s="31"/>
      <c r="C252" s="173" t="s">
        <v>480</v>
      </c>
      <c r="D252" s="173" t="s">
        <v>106</v>
      </c>
      <c r="E252" s="174" t="s">
        <v>481</v>
      </c>
      <c r="F252" s="175" t="s">
        <v>482</v>
      </c>
      <c r="G252" s="176" t="s">
        <v>234</v>
      </c>
      <c r="H252" s="177">
        <v>1</v>
      </c>
      <c r="I252" s="178"/>
      <c r="J252" s="177">
        <f>ROUND(I252*H252,15)</f>
        <v>0</v>
      </c>
      <c r="K252" s="175" t="s">
        <v>110</v>
      </c>
      <c r="L252" s="35"/>
      <c r="M252" s="179" t="s">
        <v>18</v>
      </c>
      <c r="N252" s="180" t="s">
        <v>39</v>
      </c>
      <c r="O252" s="60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AR252" s="183" t="s">
        <v>412</v>
      </c>
      <c r="AT252" s="183" t="s">
        <v>106</v>
      </c>
      <c r="AU252" s="183" t="s">
        <v>75</v>
      </c>
      <c r="AY252" s="14" t="s">
        <v>103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4" t="s">
        <v>75</v>
      </c>
      <c r="BK252" s="185">
        <f>ROUND(I252*H252,15)</f>
        <v>0</v>
      </c>
      <c r="BL252" s="14" t="s">
        <v>412</v>
      </c>
      <c r="BM252" s="183" t="s">
        <v>483</v>
      </c>
    </row>
    <row r="253" spans="2:65" s="1" customFormat="1" ht="28.8">
      <c r="B253" s="31"/>
      <c r="C253" s="32"/>
      <c r="D253" s="186" t="s">
        <v>112</v>
      </c>
      <c r="E253" s="32"/>
      <c r="F253" s="187" t="s">
        <v>484</v>
      </c>
      <c r="G253" s="32"/>
      <c r="H253" s="32"/>
      <c r="I253" s="100"/>
      <c r="J253" s="32"/>
      <c r="K253" s="32"/>
      <c r="L253" s="35"/>
      <c r="M253" s="188"/>
      <c r="N253" s="60"/>
      <c r="O253" s="60"/>
      <c r="P253" s="60"/>
      <c r="Q253" s="60"/>
      <c r="R253" s="60"/>
      <c r="S253" s="60"/>
      <c r="T253" s="61"/>
      <c r="AT253" s="14" t="s">
        <v>112</v>
      </c>
      <c r="AU253" s="14" t="s">
        <v>75</v>
      </c>
    </row>
    <row r="254" spans="2:65" s="1" customFormat="1" ht="21.6" customHeight="1">
      <c r="B254" s="31"/>
      <c r="C254" s="173" t="s">
        <v>485</v>
      </c>
      <c r="D254" s="173" t="s">
        <v>106</v>
      </c>
      <c r="E254" s="174" t="s">
        <v>486</v>
      </c>
      <c r="F254" s="175" t="s">
        <v>487</v>
      </c>
      <c r="G254" s="176" t="s">
        <v>234</v>
      </c>
      <c r="H254" s="177">
        <v>1</v>
      </c>
      <c r="I254" s="178"/>
      <c r="J254" s="177">
        <f>ROUND(I254*H254,15)</f>
        <v>0</v>
      </c>
      <c r="K254" s="175" t="s">
        <v>110</v>
      </c>
      <c r="L254" s="35"/>
      <c r="M254" s="179" t="s">
        <v>18</v>
      </c>
      <c r="N254" s="180" t="s">
        <v>39</v>
      </c>
      <c r="O254" s="60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AR254" s="183" t="s">
        <v>412</v>
      </c>
      <c r="AT254" s="183" t="s">
        <v>106</v>
      </c>
      <c r="AU254" s="183" t="s">
        <v>75</v>
      </c>
      <c r="AY254" s="14" t="s">
        <v>103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4" t="s">
        <v>75</v>
      </c>
      <c r="BK254" s="185">
        <f>ROUND(I254*H254,15)</f>
        <v>0</v>
      </c>
      <c r="BL254" s="14" t="s">
        <v>412</v>
      </c>
      <c r="BM254" s="183" t="s">
        <v>488</v>
      </c>
    </row>
    <row r="255" spans="2:65" s="1" customFormat="1" ht="19.2">
      <c r="B255" s="31"/>
      <c r="C255" s="32"/>
      <c r="D255" s="186" t="s">
        <v>112</v>
      </c>
      <c r="E255" s="32"/>
      <c r="F255" s="187" t="s">
        <v>489</v>
      </c>
      <c r="G255" s="32"/>
      <c r="H255" s="32"/>
      <c r="I255" s="100"/>
      <c r="J255" s="32"/>
      <c r="K255" s="32"/>
      <c r="L255" s="35"/>
      <c r="M255" s="188"/>
      <c r="N255" s="60"/>
      <c r="O255" s="60"/>
      <c r="P255" s="60"/>
      <c r="Q255" s="60"/>
      <c r="R255" s="60"/>
      <c r="S255" s="60"/>
      <c r="T255" s="61"/>
      <c r="AT255" s="14" t="s">
        <v>112</v>
      </c>
      <c r="AU255" s="14" t="s">
        <v>75</v>
      </c>
    </row>
    <row r="256" spans="2:65" s="1" customFormat="1" ht="21.6" customHeight="1">
      <c r="B256" s="31"/>
      <c r="C256" s="173" t="s">
        <v>490</v>
      </c>
      <c r="D256" s="173" t="s">
        <v>106</v>
      </c>
      <c r="E256" s="174" t="s">
        <v>491</v>
      </c>
      <c r="F256" s="175" t="s">
        <v>492</v>
      </c>
      <c r="G256" s="176" t="s">
        <v>234</v>
      </c>
      <c r="H256" s="177">
        <v>1</v>
      </c>
      <c r="I256" s="178"/>
      <c r="J256" s="177">
        <f>ROUND(I256*H256,15)</f>
        <v>0</v>
      </c>
      <c r="K256" s="175" t="s">
        <v>110</v>
      </c>
      <c r="L256" s="35"/>
      <c r="M256" s="179" t="s">
        <v>18</v>
      </c>
      <c r="N256" s="180" t="s">
        <v>39</v>
      </c>
      <c r="O256" s="60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AR256" s="183" t="s">
        <v>412</v>
      </c>
      <c r="AT256" s="183" t="s">
        <v>106</v>
      </c>
      <c r="AU256" s="183" t="s">
        <v>75</v>
      </c>
      <c r="AY256" s="14" t="s">
        <v>103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4" t="s">
        <v>75</v>
      </c>
      <c r="BK256" s="185">
        <f>ROUND(I256*H256,15)</f>
        <v>0</v>
      </c>
      <c r="BL256" s="14" t="s">
        <v>412</v>
      </c>
      <c r="BM256" s="183" t="s">
        <v>493</v>
      </c>
    </row>
    <row r="257" spans="2:65" s="1" customFormat="1" ht="10.199999999999999">
      <c r="B257" s="31"/>
      <c r="C257" s="32"/>
      <c r="D257" s="186" t="s">
        <v>112</v>
      </c>
      <c r="E257" s="32"/>
      <c r="F257" s="187" t="s">
        <v>492</v>
      </c>
      <c r="G257" s="32"/>
      <c r="H257" s="32"/>
      <c r="I257" s="100"/>
      <c r="J257" s="32"/>
      <c r="K257" s="32"/>
      <c r="L257" s="35"/>
      <c r="M257" s="188"/>
      <c r="N257" s="60"/>
      <c r="O257" s="60"/>
      <c r="P257" s="60"/>
      <c r="Q257" s="60"/>
      <c r="R257" s="60"/>
      <c r="S257" s="60"/>
      <c r="T257" s="61"/>
      <c r="AT257" s="14" t="s">
        <v>112</v>
      </c>
      <c r="AU257" s="14" t="s">
        <v>75</v>
      </c>
    </row>
    <row r="258" spans="2:65" s="1" customFormat="1" ht="21.6" customHeight="1">
      <c r="B258" s="31"/>
      <c r="C258" s="173" t="s">
        <v>447</v>
      </c>
      <c r="D258" s="173" t="s">
        <v>106</v>
      </c>
      <c r="E258" s="174" t="s">
        <v>494</v>
      </c>
      <c r="F258" s="175" t="s">
        <v>495</v>
      </c>
      <c r="G258" s="176" t="s">
        <v>234</v>
      </c>
      <c r="H258" s="177">
        <v>1</v>
      </c>
      <c r="I258" s="178"/>
      <c r="J258" s="177">
        <f>ROUND(I258*H258,15)</f>
        <v>0</v>
      </c>
      <c r="K258" s="175" t="s">
        <v>110</v>
      </c>
      <c r="L258" s="35"/>
      <c r="M258" s="179" t="s">
        <v>18</v>
      </c>
      <c r="N258" s="180" t="s">
        <v>39</v>
      </c>
      <c r="O258" s="60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AR258" s="183" t="s">
        <v>412</v>
      </c>
      <c r="AT258" s="183" t="s">
        <v>106</v>
      </c>
      <c r="AU258" s="183" t="s">
        <v>75</v>
      </c>
      <c r="AY258" s="14" t="s">
        <v>103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4" t="s">
        <v>75</v>
      </c>
      <c r="BK258" s="185">
        <f>ROUND(I258*H258,15)</f>
        <v>0</v>
      </c>
      <c r="BL258" s="14" t="s">
        <v>412</v>
      </c>
      <c r="BM258" s="183" t="s">
        <v>496</v>
      </c>
    </row>
    <row r="259" spans="2:65" s="1" customFormat="1" ht="10.199999999999999">
      <c r="B259" s="31"/>
      <c r="C259" s="32"/>
      <c r="D259" s="186" t="s">
        <v>112</v>
      </c>
      <c r="E259" s="32"/>
      <c r="F259" s="187" t="s">
        <v>495</v>
      </c>
      <c r="G259" s="32"/>
      <c r="H259" s="32"/>
      <c r="I259" s="100"/>
      <c r="J259" s="32"/>
      <c r="K259" s="32"/>
      <c r="L259" s="35"/>
      <c r="M259" s="188"/>
      <c r="N259" s="60"/>
      <c r="O259" s="60"/>
      <c r="P259" s="60"/>
      <c r="Q259" s="60"/>
      <c r="R259" s="60"/>
      <c r="S259" s="60"/>
      <c r="T259" s="61"/>
      <c r="AT259" s="14" t="s">
        <v>112</v>
      </c>
      <c r="AU259" s="14" t="s">
        <v>75</v>
      </c>
    </row>
    <row r="260" spans="2:65" s="1" customFormat="1" ht="21.6" customHeight="1">
      <c r="B260" s="31"/>
      <c r="C260" s="173" t="s">
        <v>497</v>
      </c>
      <c r="D260" s="173" t="s">
        <v>106</v>
      </c>
      <c r="E260" s="174" t="s">
        <v>498</v>
      </c>
      <c r="F260" s="175" t="s">
        <v>499</v>
      </c>
      <c r="G260" s="176" t="s">
        <v>234</v>
      </c>
      <c r="H260" s="177">
        <v>1</v>
      </c>
      <c r="I260" s="178"/>
      <c r="J260" s="177">
        <f>ROUND(I260*H260,15)</f>
        <v>0</v>
      </c>
      <c r="K260" s="175" t="s">
        <v>110</v>
      </c>
      <c r="L260" s="35"/>
      <c r="M260" s="179" t="s">
        <v>18</v>
      </c>
      <c r="N260" s="180" t="s">
        <v>39</v>
      </c>
      <c r="O260" s="60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AR260" s="183" t="s">
        <v>412</v>
      </c>
      <c r="AT260" s="183" t="s">
        <v>106</v>
      </c>
      <c r="AU260" s="183" t="s">
        <v>75</v>
      </c>
      <c r="AY260" s="14" t="s">
        <v>103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4" t="s">
        <v>75</v>
      </c>
      <c r="BK260" s="185">
        <f>ROUND(I260*H260,15)</f>
        <v>0</v>
      </c>
      <c r="BL260" s="14" t="s">
        <v>412</v>
      </c>
      <c r="BM260" s="183" t="s">
        <v>500</v>
      </c>
    </row>
    <row r="261" spans="2:65" s="1" customFormat="1" ht="10.199999999999999">
      <c r="B261" s="31"/>
      <c r="C261" s="32"/>
      <c r="D261" s="186" t="s">
        <v>112</v>
      </c>
      <c r="E261" s="32"/>
      <c r="F261" s="187" t="s">
        <v>499</v>
      </c>
      <c r="G261" s="32"/>
      <c r="H261" s="32"/>
      <c r="I261" s="100"/>
      <c r="J261" s="32"/>
      <c r="K261" s="32"/>
      <c r="L261" s="35"/>
      <c r="M261" s="188"/>
      <c r="N261" s="60"/>
      <c r="O261" s="60"/>
      <c r="P261" s="60"/>
      <c r="Q261" s="60"/>
      <c r="R261" s="60"/>
      <c r="S261" s="60"/>
      <c r="T261" s="61"/>
      <c r="AT261" s="14" t="s">
        <v>112</v>
      </c>
      <c r="AU261" s="14" t="s">
        <v>75</v>
      </c>
    </row>
    <row r="262" spans="2:65" s="1" customFormat="1" ht="21.6" customHeight="1">
      <c r="B262" s="31"/>
      <c r="C262" s="173" t="s">
        <v>290</v>
      </c>
      <c r="D262" s="173" t="s">
        <v>106</v>
      </c>
      <c r="E262" s="174" t="s">
        <v>501</v>
      </c>
      <c r="F262" s="175" t="s">
        <v>502</v>
      </c>
      <c r="G262" s="176" t="s">
        <v>234</v>
      </c>
      <c r="H262" s="177">
        <v>1</v>
      </c>
      <c r="I262" s="178"/>
      <c r="J262" s="177">
        <f>ROUND(I262*H262,15)</f>
        <v>0</v>
      </c>
      <c r="K262" s="175" t="s">
        <v>110</v>
      </c>
      <c r="L262" s="35"/>
      <c r="M262" s="179" t="s">
        <v>18</v>
      </c>
      <c r="N262" s="180" t="s">
        <v>39</v>
      </c>
      <c r="O262" s="60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AR262" s="183" t="s">
        <v>412</v>
      </c>
      <c r="AT262" s="183" t="s">
        <v>106</v>
      </c>
      <c r="AU262" s="183" t="s">
        <v>75</v>
      </c>
      <c r="AY262" s="14" t="s">
        <v>103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4" t="s">
        <v>75</v>
      </c>
      <c r="BK262" s="185">
        <f>ROUND(I262*H262,15)</f>
        <v>0</v>
      </c>
      <c r="BL262" s="14" t="s">
        <v>412</v>
      </c>
      <c r="BM262" s="183" t="s">
        <v>503</v>
      </c>
    </row>
    <row r="263" spans="2:65" s="1" customFormat="1" ht="10.199999999999999">
      <c r="B263" s="31"/>
      <c r="C263" s="32"/>
      <c r="D263" s="186" t="s">
        <v>112</v>
      </c>
      <c r="E263" s="32"/>
      <c r="F263" s="187" t="s">
        <v>502</v>
      </c>
      <c r="G263" s="32"/>
      <c r="H263" s="32"/>
      <c r="I263" s="100"/>
      <c r="J263" s="32"/>
      <c r="K263" s="32"/>
      <c r="L263" s="35"/>
      <c r="M263" s="188"/>
      <c r="N263" s="60"/>
      <c r="O263" s="60"/>
      <c r="P263" s="60"/>
      <c r="Q263" s="60"/>
      <c r="R263" s="60"/>
      <c r="S263" s="60"/>
      <c r="T263" s="61"/>
      <c r="AT263" s="14" t="s">
        <v>112</v>
      </c>
      <c r="AU263" s="14" t="s">
        <v>75</v>
      </c>
    </row>
    <row r="264" spans="2:65" s="1" customFormat="1" ht="21.6" customHeight="1">
      <c r="B264" s="31"/>
      <c r="C264" s="173" t="s">
        <v>504</v>
      </c>
      <c r="D264" s="173" t="s">
        <v>106</v>
      </c>
      <c r="E264" s="174" t="s">
        <v>505</v>
      </c>
      <c r="F264" s="175" t="s">
        <v>506</v>
      </c>
      <c r="G264" s="176" t="s">
        <v>234</v>
      </c>
      <c r="H264" s="177">
        <v>1</v>
      </c>
      <c r="I264" s="178"/>
      <c r="J264" s="177">
        <f>ROUND(I264*H264,15)</f>
        <v>0</v>
      </c>
      <c r="K264" s="175" t="s">
        <v>110</v>
      </c>
      <c r="L264" s="35"/>
      <c r="M264" s="179" t="s">
        <v>18</v>
      </c>
      <c r="N264" s="180" t="s">
        <v>39</v>
      </c>
      <c r="O264" s="60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AR264" s="183" t="s">
        <v>412</v>
      </c>
      <c r="AT264" s="183" t="s">
        <v>106</v>
      </c>
      <c r="AU264" s="183" t="s">
        <v>75</v>
      </c>
      <c r="AY264" s="14" t="s">
        <v>103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4" t="s">
        <v>75</v>
      </c>
      <c r="BK264" s="185">
        <f>ROUND(I264*H264,15)</f>
        <v>0</v>
      </c>
      <c r="BL264" s="14" t="s">
        <v>412</v>
      </c>
      <c r="BM264" s="183" t="s">
        <v>507</v>
      </c>
    </row>
    <row r="265" spans="2:65" s="1" customFormat="1" ht="10.199999999999999">
      <c r="B265" s="31"/>
      <c r="C265" s="32"/>
      <c r="D265" s="186" t="s">
        <v>112</v>
      </c>
      <c r="E265" s="32"/>
      <c r="F265" s="187" t="s">
        <v>506</v>
      </c>
      <c r="G265" s="32"/>
      <c r="H265" s="32"/>
      <c r="I265" s="100"/>
      <c r="J265" s="32"/>
      <c r="K265" s="32"/>
      <c r="L265" s="35"/>
      <c r="M265" s="188"/>
      <c r="N265" s="60"/>
      <c r="O265" s="60"/>
      <c r="P265" s="60"/>
      <c r="Q265" s="60"/>
      <c r="R265" s="60"/>
      <c r="S265" s="60"/>
      <c r="T265" s="61"/>
      <c r="AT265" s="14" t="s">
        <v>112</v>
      </c>
      <c r="AU265" s="14" t="s">
        <v>75</v>
      </c>
    </row>
    <row r="266" spans="2:65" s="1" customFormat="1" ht="21.6" customHeight="1">
      <c r="B266" s="31"/>
      <c r="C266" s="173" t="s">
        <v>295</v>
      </c>
      <c r="D266" s="173" t="s">
        <v>106</v>
      </c>
      <c r="E266" s="174" t="s">
        <v>508</v>
      </c>
      <c r="F266" s="175" t="s">
        <v>509</v>
      </c>
      <c r="G266" s="176" t="s">
        <v>234</v>
      </c>
      <c r="H266" s="177">
        <v>1</v>
      </c>
      <c r="I266" s="178"/>
      <c r="J266" s="177">
        <f>ROUND(I266*H266,15)</f>
        <v>0</v>
      </c>
      <c r="K266" s="175" t="s">
        <v>110</v>
      </c>
      <c r="L266" s="35"/>
      <c r="M266" s="179" t="s">
        <v>18</v>
      </c>
      <c r="N266" s="180" t="s">
        <v>39</v>
      </c>
      <c r="O266" s="60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AR266" s="183" t="s">
        <v>412</v>
      </c>
      <c r="AT266" s="183" t="s">
        <v>106</v>
      </c>
      <c r="AU266" s="183" t="s">
        <v>75</v>
      </c>
      <c r="AY266" s="14" t="s">
        <v>103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4" t="s">
        <v>75</v>
      </c>
      <c r="BK266" s="185">
        <f>ROUND(I266*H266,15)</f>
        <v>0</v>
      </c>
      <c r="BL266" s="14" t="s">
        <v>412</v>
      </c>
      <c r="BM266" s="183" t="s">
        <v>510</v>
      </c>
    </row>
    <row r="267" spans="2:65" s="1" customFormat="1" ht="19.2">
      <c r="B267" s="31"/>
      <c r="C267" s="32"/>
      <c r="D267" s="186" t="s">
        <v>112</v>
      </c>
      <c r="E267" s="32"/>
      <c r="F267" s="187" t="s">
        <v>509</v>
      </c>
      <c r="G267" s="32"/>
      <c r="H267" s="32"/>
      <c r="I267" s="100"/>
      <c r="J267" s="32"/>
      <c r="K267" s="32"/>
      <c r="L267" s="35"/>
      <c r="M267" s="188"/>
      <c r="N267" s="60"/>
      <c r="O267" s="60"/>
      <c r="P267" s="60"/>
      <c r="Q267" s="60"/>
      <c r="R267" s="60"/>
      <c r="S267" s="60"/>
      <c r="T267" s="61"/>
      <c r="AT267" s="14" t="s">
        <v>112</v>
      </c>
      <c r="AU267" s="14" t="s">
        <v>75</v>
      </c>
    </row>
    <row r="268" spans="2:65" s="1" customFormat="1" ht="21.6" customHeight="1">
      <c r="B268" s="31"/>
      <c r="C268" s="173" t="s">
        <v>511</v>
      </c>
      <c r="D268" s="173" t="s">
        <v>106</v>
      </c>
      <c r="E268" s="174" t="s">
        <v>512</v>
      </c>
      <c r="F268" s="175" t="s">
        <v>513</v>
      </c>
      <c r="G268" s="176" t="s">
        <v>234</v>
      </c>
      <c r="H268" s="177">
        <v>1</v>
      </c>
      <c r="I268" s="178"/>
      <c r="J268" s="177">
        <f>ROUND(I268*H268,15)</f>
        <v>0</v>
      </c>
      <c r="K268" s="175" t="s">
        <v>110</v>
      </c>
      <c r="L268" s="35"/>
      <c r="M268" s="179" t="s">
        <v>18</v>
      </c>
      <c r="N268" s="180" t="s">
        <v>39</v>
      </c>
      <c r="O268" s="60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AR268" s="183" t="s">
        <v>412</v>
      </c>
      <c r="AT268" s="183" t="s">
        <v>106</v>
      </c>
      <c r="AU268" s="183" t="s">
        <v>75</v>
      </c>
      <c r="AY268" s="14" t="s">
        <v>103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4" t="s">
        <v>75</v>
      </c>
      <c r="BK268" s="185">
        <f>ROUND(I268*H268,15)</f>
        <v>0</v>
      </c>
      <c r="BL268" s="14" t="s">
        <v>412</v>
      </c>
      <c r="BM268" s="183" t="s">
        <v>514</v>
      </c>
    </row>
    <row r="269" spans="2:65" s="1" customFormat="1" ht="19.2">
      <c r="B269" s="31"/>
      <c r="C269" s="32"/>
      <c r="D269" s="186" t="s">
        <v>112</v>
      </c>
      <c r="E269" s="32"/>
      <c r="F269" s="187" t="s">
        <v>513</v>
      </c>
      <c r="G269" s="32"/>
      <c r="H269" s="32"/>
      <c r="I269" s="100"/>
      <c r="J269" s="32"/>
      <c r="K269" s="32"/>
      <c r="L269" s="35"/>
      <c r="M269" s="188"/>
      <c r="N269" s="60"/>
      <c r="O269" s="60"/>
      <c r="P269" s="60"/>
      <c r="Q269" s="60"/>
      <c r="R269" s="60"/>
      <c r="S269" s="60"/>
      <c r="T269" s="61"/>
      <c r="AT269" s="14" t="s">
        <v>112</v>
      </c>
      <c r="AU269" s="14" t="s">
        <v>75</v>
      </c>
    </row>
    <row r="270" spans="2:65" s="1" customFormat="1" ht="21.6" customHeight="1">
      <c r="B270" s="31"/>
      <c r="C270" s="173" t="s">
        <v>456</v>
      </c>
      <c r="D270" s="173" t="s">
        <v>106</v>
      </c>
      <c r="E270" s="174" t="s">
        <v>515</v>
      </c>
      <c r="F270" s="175" t="s">
        <v>516</v>
      </c>
      <c r="G270" s="176" t="s">
        <v>234</v>
      </c>
      <c r="H270" s="177">
        <v>1</v>
      </c>
      <c r="I270" s="178"/>
      <c r="J270" s="177">
        <f>ROUND(I270*H270,15)</f>
        <v>0</v>
      </c>
      <c r="K270" s="175" t="s">
        <v>110</v>
      </c>
      <c r="L270" s="35"/>
      <c r="M270" s="179" t="s">
        <v>18</v>
      </c>
      <c r="N270" s="180" t="s">
        <v>39</v>
      </c>
      <c r="O270" s="60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AR270" s="183" t="s">
        <v>412</v>
      </c>
      <c r="AT270" s="183" t="s">
        <v>106</v>
      </c>
      <c r="AU270" s="183" t="s">
        <v>75</v>
      </c>
      <c r="AY270" s="14" t="s">
        <v>103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4" t="s">
        <v>75</v>
      </c>
      <c r="BK270" s="185">
        <f>ROUND(I270*H270,15)</f>
        <v>0</v>
      </c>
      <c r="BL270" s="14" t="s">
        <v>412</v>
      </c>
      <c r="BM270" s="183" t="s">
        <v>517</v>
      </c>
    </row>
    <row r="271" spans="2:65" s="1" customFormat="1" ht="10.199999999999999">
      <c r="B271" s="31"/>
      <c r="C271" s="32"/>
      <c r="D271" s="186" t="s">
        <v>112</v>
      </c>
      <c r="E271" s="32"/>
      <c r="F271" s="187" t="s">
        <v>516</v>
      </c>
      <c r="G271" s="32"/>
      <c r="H271" s="32"/>
      <c r="I271" s="100"/>
      <c r="J271" s="32"/>
      <c r="K271" s="32"/>
      <c r="L271" s="35"/>
      <c r="M271" s="188"/>
      <c r="N271" s="60"/>
      <c r="O271" s="60"/>
      <c r="P271" s="60"/>
      <c r="Q271" s="60"/>
      <c r="R271" s="60"/>
      <c r="S271" s="60"/>
      <c r="T271" s="61"/>
      <c r="AT271" s="14" t="s">
        <v>112</v>
      </c>
      <c r="AU271" s="14" t="s">
        <v>75</v>
      </c>
    </row>
    <row r="272" spans="2:65" s="1" customFormat="1" ht="21.6" customHeight="1">
      <c r="B272" s="31"/>
      <c r="C272" s="173" t="s">
        <v>452</v>
      </c>
      <c r="D272" s="173" t="s">
        <v>106</v>
      </c>
      <c r="E272" s="174" t="s">
        <v>518</v>
      </c>
      <c r="F272" s="175" t="s">
        <v>519</v>
      </c>
      <c r="G272" s="176" t="s">
        <v>234</v>
      </c>
      <c r="H272" s="177">
        <v>1</v>
      </c>
      <c r="I272" s="178"/>
      <c r="J272" s="177">
        <f>ROUND(I272*H272,15)</f>
        <v>0</v>
      </c>
      <c r="K272" s="175" t="s">
        <v>110</v>
      </c>
      <c r="L272" s="35"/>
      <c r="M272" s="179" t="s">
        <v>18</v>
      </c>
      <c r="N272" s="180" t="s">
        <v>39</v>
      </c>
      <c r="O272" s="60"/>
      <c r="P272" s="181">
        <f>O272*H272</f>
        <v>0</v>
      </c>
      <c r="Q272" s="181">
        <v>0</v>
      </c>
      <c r="R272" s="181">
        <f>Q272*H272</f>
        <v>0</v>
      </c>
      <c r="S272" s="181">
        <v>0</v>
      </c>
      <c r="T272" s="182">
        <f>S272*H272</f>
        <v>0</v>
      </c>
      <c r="AR272" s="183" t="s">
        <v>412</v>
      </c>
      <c r="AT272" s="183" t="s">
        <v>106</v>
      </c>
      <c r="AU272" s="183" t="s">
        <v>75</v>
      </c>
      <c r="AY272" s="14" t="s">
        <v>103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4" t="s">
        <v>75</v>
      </c>
      <c r="BK272" s="185">
        <f>ROUND(I272*H272,15)</f>
        <v>0</v>
      </c>
      <c r="BL272" s="14" t="s">
        <v>412</v>
      </c>
      <c r="BM272" s="183" t="s">
        <v>520</v>
      </c>
    </row>
    <row r="273" spans="2:65" s="1" customFormat="1" ht="10.199999999999999">
      <c r="B273" s="31"/>
      <c r="C273" s="32"/>
      <c r="D273" s="186" t="s">
        <v>112</v>
      </c>
      <c r="E273" s="32"/>
      <c r="F273" s="187" t="s">
        <v>519</v>
      </c>
      <c r="G273" s="32"/>
      <c r="H273" s="32"/>
      <c r="I273" s="100"/>
      <c r="J273" s="32"/>
      <c r="K273" s="32"/>
      <c r="L273" s="35"/>
      <c r="M273" s="188"/>
      <c r="N273" s="60"/>
      <c r="O273" s="60"/>
      <c r="P273" s="60"/>
      <c r="Q273" s="60"/>
      <c r="R273" s="60"/>
      <c r="S273" s="60"/>
      <c r="T273" s="61"/>
      <c r="AT273" s="14" t="s">
        <v>112</v>
      </c>
      <c r="AU273" s="14" t="s">
        <v>75</v>
      </c>
    </row>
    <row r="274" spans="2:65" s="1" customFormat="1" ht="21.6" customHeight="1">
      <c r="B274" s="31"/>
      <c r="C274" s="173" t="s">
        <v>521</v>
      </c>
      <c r="D274" s="173" t="s">
        <v>106</v>
      </c>
      <c r="E274" s="174" t="s">
        <v>522</v>
      </c>
      <c r="F274" s="175" t="s">
        <v>523</v>
      </c>
      <c r="G274" s="176" t="s">
        <v>234</v>
      </c>
      <c r="H274" s="177">
        <v>1</v>
      </c>
      <c r="I274" s="178"/>
      <c r="J274" s="177">
        <f>ROUND(I274*H274,15)</f>
        <v>0</v>
      </c>
      <c r="K274" s="175" t="s">
        <v>110</v>
      </c>
      <c r="L274" s="35"/>
      <c r="M274" s="179" t="s">
        <v>18</v>
      </c>
      <c r="N274" s="180" t="s">
        <v>39</v>
      </c>
      <c r="O274" s="60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AR274" s="183" t="s">
        <v>412</v>
      </c>
      <c r="AT274" s="183" t="s">
        <v>106</v>
      </c>
      <c r="AU274" s="183" t="s">
        <v>75</v>
      </c>
      <c r="AY274" s="14" t="s">
        <v>103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4" t="s">
        <v>75</v>
      </c>
      <c r="BK274" s="185">
        <f>ROUND(I274*H274,15)</f>
        <v>0</v>
      </c>
      <c r="BL274" s="14" t="s">
        <v>412</v>
      </c>
      <c r="BM274" s="183" t="s">
        <v>524</v>
      </c>
    </row>
    <row r="275" spans="2:65" s="1" customFormat="1" ht="10.199999999999999">
      <c r="B275" s="31"/>
      <c r="C275" s="32"/>
      <c r="D275" s="186" t="s">
        <v>112</v>
      </c>
      <c r="E275" s="32"/>
      <c r="F275" s="187" t="s">
        <v>523</v>
      </c>
      <c r="G275" s="32"/>
      <c r="H275" s="32"/>
      <c r="I275" s="100"/>
      <c r="J275" s="32"/>
      <c r="K275" s="32"/>
      <c r="L275" s="35"/>
      <c r="M275" s="188"/>
      <c r="N275" s="60"/>
      <c r="O275" s="60"/>
      <c r="P275" s="60"/>
      <c r="Q275" s="60"/>
      <c r="R275" s="60"/>
      <c r="S275" s="60"/>
      <c r="T275" s="61"/>
      <c r="AT275" s="14" t="s">
        <v>112</v>
      </c>
      <c r="AU275" s="14" t="s">
        <v>75</v>
      </c>
    </row>
    <row r="276" spans="2:65" s="1" customFormat="1" ht="21.6" customHeight="1">
      <c r="B276" s="31"/>
      <c r="C276" s="173" t="s">
        <v>265</v>
      </c>
      <c r="D276" s="173" t="s">
        <v>106</v>
      </c>
      <c r="E276" s="174" t="s">
        <v>525</v>
      </c>
      <c r="F276" s="175" t="s">
        <v>526</v>
      </c>
      <c r="G276" s="176" t="s">
        <v>234</v>
      </c>
      <c r="H276" s="177">
        <v>1</v>
      </c>
      <c r="I276" s="178"/>
      <c r="J276" s="177">
        <f>ROUND(I276*H276,15)</f>
        <v>0</v>
      </c>
      <c r="K276" s="175" t="s">
        <v>110</v>
      </c>
      <c r="L276" s="35"/>
      <c r="M276" s="179" t="s">
        <v>18</v>
      </c>
      <c r="N276" s="180" t="s">
        <v>39</v>
      </c>
      <c r="O276" s="60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AR276" s="183" t="s">
        <v>412</v>
      </c>
      <c r="AT276" s="183" t="s">
        <v>106</v>
      </c>
      <c r="AU276" s="183" t="s">
        <v>75</v>
      </c>
      <c r="AY276" s="14" t="s">
        <v>103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4" t="s">
        <v>75</v>
      </c>
      <c r="BK276" s="185">
        <f>ROUND(I276*H276,15)</f>
        <v>0</v>
      </c>
      <c r="BL276" s="14" t="s">
        <v>412</v>
      </c>
      <c r="BM276" s="183" t="s">
        <v>527</v>
      </c>
    </row>
    <row r="277" spans="2:65" s="1" customFormat="1" ht="57.6">
      <c r="B277" s="31"/>
      <c r="C277" s="32"/>
      <c r="D277" s="186" t="s">
        <v>112</v>
      </c>
      <c r="E277" s="32"/>
      <c r="F277" s="187" t="s">
        <v>528</v>
      </c>
      <c r="G277" s="32"/>
      <c r="H277" s="32"/>
      <c r="I277" s="100"/>
      <c r="J277" s="32"/>
      <c r="K277" s="32"/>
      <c r="L277" s="35"/>
      <c r="M277" s="188"/>
      <c r="N277" s="60"/>
      <c r="O277" s="60"/>
      <c r="P277" s="60"/>
      <c r="Q277" s="60"/>
      <c r="R277" s="60"/>
      <c r="S277" s="60"/>
      <c r="T277" s="61"/>
      <c r="AT277" s="14" t="s">
        <v>112</v>
      </c>
      <c r="AU277" s="14" t="s">
        <v>75</v>
      </c>
    </row>
    <row r="278" spans="2:65" s="1" customFormat="1" ht="21.6" customHeight="1">
      <c r="B278" s="31"/>
      <c r="C278" s="173" t="s">
        <v>529</v>
      </c>
      <c r="D278" s="173" t="s">
        <v>106</v>
      </c>
      <c r="E278" s="174" t="s">
        <v>530</v>
      </c>
      <c r="F278" s="175" t="s">
        <v>531</v>
      </c>
      <c r="G278" s="176" t="s">
        <v>234</v>
      </c>
      <c r="H278" s="177">
        <v>1</v>
      </c>
      <c r="I278" s="178"/>
      <c r="J278" s="177">
        <f>ROUND(I278*H278,15)</f>
        <v>0</v>
      </c>
      <c r="K278" s="175" t="s">
        <v>110</v>
      </c>
      <c r="L278" s="35"/>
      <c r="M278" s="179" t="s">
        <v>18</v>
      </c>
      <c r="N278" s="180" t="s">
        <v>39</v>
      </c>
      <c r="O278" s="60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AR278" s="183" t="s">
        <v>412</v>
      </c>
      <c r="AT278" s="183" t="s">
        <v>106</v>
      </c>
      <c r="AU278" s="183" t="s">
        <v>75</v>
      </c>
      <c r="AY278" s="14" t="s">
        <v>103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4" t="s">
        <v>75</v>
      </c>
      <c r="BK278" s="185">
        <f>ROUND(I278*H278,15)</f>
        <v>0</v>
      </c>
      <c r="BL278" s="14" t="s">
        <v>412</v>
      </c>
      <c r="BM278" s="183" t="s">
        <v>532</v>
      </c>
    </row>
    <row r="279" spans="2:65" s="1" customFormat="1" ht="38.4">
      <c r="B279" s="31"/>
      <c r="C279" s="32"/>
      <c r="D279" s="186" t="s">
        <v>112</v>
      </c>
      <c r="E279" s="32"/>
      <c r="F279" s="187" t="s">
        <v>533</v>
      </c>
      <c r="G279" s="32"/>
      <c r="H279" s="32"/>
      <c r="I279" s="100"/>
      <c r="J279" s="32"/>
      <c r="K279" s="32"/>
      <c r="L279" s="35"/>
      <c r="M279" s="188"/>
      <c r="N279" s="60"/>
      <c r="O279" s="60"/>
      <c r="P279" s="60"/>
      <c r="Q279" s="60"/>
      <c r="R279" s="60"/>
      <c r="S279" s="60"/>
      <c r="T279" s="61"/>
      <c r="AT279" s="14" t="s">
        <v>112</v>
      </c>
      <c r="AU279" s="14" t="s">
        <v>75</v>
      </c>
    </row>
    <row r="280" spans="2:65" s="1" customFormat="1" ht="21.6" customHeight="1">
      <c r="B280" s="31"/>
      <c r="C280" s="173" t="s">
        <v>245</v>
      </c>
      <c r="D280" s="173" t="s">
        <v>106</v>
      </c>
      <c r="E280" s="174" t="s">
        <v>534</v>
      </c>
      <c r="F280" s="175" t="s">
        <v>535</v>
      </c>
      <c r="G280" s="176" t="s">
        <v>234</v>
      </c>
      <c r="H280" s="177">
        <v>1</v>
      </c>
      <c r="I280" s="178"/>
      <c r="J280" s="177">
        <f>ROUND(I280*H280,15)</f>
        <v>0</v>
      </c>
      <c r="K280" s="175" t="s">
        <v>110</v>
      </c>
      <c r="L280" s="35"/>
      <c r="M280" s="179" t="s">
        <v>18</v>
      </c>
      <c r="N280" s="180" t="s">
        <v>39</v>
      </c>
      <c r="O280" s="60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AR280" s="183" t="s">
        <v>412</v>
      </c>
      <c r="AT280" s="183" t="s">
        <v>106</v>
      </c>
      <c r="AU280" s="183" t="s">
        <v>75</v>
      </c>
      <c r="AY280" s="14" t="s">
        <v>103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4" t="s">
        <v>75</v>
      </c>
      <c r="BK280" s="185">
        <f>ROUND(I280*H280,15)</f>
        <v>0</v>
      </c>
      <c r="BL280" s="14" t="s">
        <v>412</v>
      </c>
      <c r="BM280" s="183" t="s">
        <v>536</v>
      </c>
    </row>
    <row r="281" spans="2:65" s="1" customFormat="1" ht="57.6">
      <c r="B281" s="31"/>
      <c r="C281" s="32"/>
      <c r="D281" s="186" t="s">
        <v>112</v>
      </c>
      <c r="E281" s="32"/>
      <c r="F281" s="187" t="s">
        <v>537</v>
      </c>
      <c r="G281" s="32"/>
      <c r="H281" s="32"/>
      <c r="I281" s="100"/>
      <c r="J281" s="32"/>
      <c r="K281" s="32"/>
      <c r="L281" s="35"/>
      <c r="M281" s="188"/>
      <c r="N281" s="60"/>
      <c r="O281" s="60"/>
      <c r="P281" s="60"/>
      <c r="Q281" s="60"/>
      <c r="R281" s="60"/>
      <c r="S281" s="60"/>
      <c r="T281" s="61"/>
      <c r="AT281" s="14" t="s">
        <v>112</v>
      </c>
      <c r="AU281" s="14" t="s">
        <v>75</v>
      </c>
    </row>
    <row r="282" spans="2:65" s="1" customFormat="1" ht="32.4" customHeight="1">
      <c r="B282" s="31"/>
      <c r="C282" s="173" t="s">
        <v>538</v>
      </c>
      <c r="D282" s="173" t="s">
        <v>106</v>
      </c>
      <c r="E282" s="174" t="s">
        <v>539</v>
      </c>
      <c r="F282" s="175" t="s">
        <v>540</v>
      </c>
      <c r="G282" s="176" t="s">
        <v>234</v>
      </c>
      <c r="H282" s="177">
        <v>1</v>
      </c>
      <c r="I282" s="178"/>
      <c r="J282" s="177">
        <f>ROUND(I282*H282,15)</f>
        <v>0</v>
      </c>
      <c r="K282" s="175" t="s">
        <v>110</v>
      </c>
      <c r="L282" s="35"/>
      <c r="M282" s="179" t="s">
        <v>18</v>
      </c>
      <c r="N282" s="180" t="s">
        <v>39</v>
      </c>
      <c r="O282" s="60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AR282" s="183" t="s">
        <v>412</v>
      </c>
      <c r="AT282" s="183" t="s">
        <v>106</v>
      </c>
      <c r="AU282" s="183" t="s">
        <v>75</v>
      </c>
      <c r="AY282" s="14" t="s">
        <v>103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4" t="s">
        <v>75</v>
      </c>
      <c r="BK282" s="185">
        <f>ROUND(I282*H282,15)</f>
        <v>0</v>
      </c>
      <c r="BL282" s="14" t="s">
        <v>412</v>
      </c>
      <c r="BM282" s="183" t="s">
        <v>541</v>
      </c>
    </row>
    <row r="283" spans="2:65" s="1" customFormat="1" ht="57.6">
      <c r="B283" s="31"/>
      <c r="C283" s="32"/>
      <c r="D283" s="186" t="s">
        <v>112</v>
      </c>
      <c r="E283" s="32"/>
      <c r="F283" s="187" t="s">
        <v>542</v>
      </c>
      <c r="G283" s="32"/>
      <c r="H283" s="32"/>
      <c r="I283" s="100"/>
      <c r="J283" s="32"/>
      <c r="K283" s="32"/>
      <c r="L283" s="35"/>
      <c r="M283" s="188"/>
      <c r="N283" s="60"/>
      <c r="O283" s="60"/>
      <c r="P283" s="60"/>
      <c r="Q283" s="60"/>
      <c r="R283" s="60"/>
      <c r="S283" s="60"/>
      <c r="T283" s="61"/>
      <c r="AT283" s="14" t="s">
        <v>112</v>
      </c>
      <c r="AU283" s="14" t="s">
        <v>75</v>
      </c>
    </row>
    <row r="284" spans="2:65" s="1" customFormat="1" ht="21.6" customHeight="1">
      <c r="B284" s="31"/>
      <c r="C284" s="173" t="s">
        <v>285</v>
      </c>
      <c r="D284" s="173" t="s">
        <v>106</v>
      </c>
      <c r="E284" s="174" t="s">
        <v>543</v>
      </c>
      <c r="F284" s="175" t="s">
        <v>544</v>
      </c>
      <c r="G284" s="176" t="s">
        <v>234</v>
      </c>
      <c r="H284" s="177">
        <v>1</v>
      </c>
      <c r="I284" s="178"/>
      <c r="J284" s="177">
        <f>ROUND(I284*H284,15)</f>
        <v>0</v>
      </c>
      <c r="K284" s="175" t="s">
        <v>110</v>
      </c>
      <c r="L284" s="35"/>
      <c r="M284" s="179" t="s">
        <v>18</v>
      </c>
      <c r="N284" s="180" t="s">
        <v>39</v>
      </c>
      <c r="O284" s="60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AR284" s="183" t="s">
        <v>412</v>
      </c>
      <c r="AT284" s="183" t="s">
        <v>106</v>
      </c>
      <c r="AU284" s="183" t="s">
        <v>75</v>
      </c>
      <c r="AY284" s="14" t="s">
        <v>103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4" t="s">
        <v>75</v>
      </c>
      <c r="BK284" s="185">
        <f>ROUND(I284*H284,15)</f>
        <v>0</v>
      </c>
      <c r="BL284" s="14" t="s">
        <v>412</v>
      </c>
      <c r="BM284" s="183" t="s">
        <v>545</v>
      </c>
    </row>
    <row r="285" spans="2:65" s="1" customFormat="1" ht="38.4">
      <c r="B285" s="31"/>
      <c r="C285" s="32"/>
      <c r="D285" s="186" t="s">
        <v>112</v>
      </c>
      <c r="E285" s="32"/>
      <c r="F285" s="187" t="s">
        <v>546</v>
      </c>
      <c r="G285" s="32"/>
      <c r="H285" s="32"/>
      <c r="I285" s="100"/>
      <c r="J285" s="32"/>
      <c r="K285" s="32"/>
      <c r="L285" s="35"/>
      <c r="M285" s="188"/>
      <c r="N285" s="60"/>
      <c r="O285" s="60"/>
      <c r="P285" s="60"/>
      <c r="Q285" s="60"/>
      <c r="R285" s="60"/>
      <c r="S285" s="60"/>
      <c r="T285" s="61"/>
      <c r="AT285" s="14" t="s">
        <v>112</v>
      </c>
      <c r="AU285" s="14" t="s">
        <v>75</v>
      </c>
    </row>
    <row r="286" spans="2:65" s="1" customFormat="1" ht="21.6" customHeight="1">
      <c r="B286" s="31"/>
      <c r="C286" s="173" t="s">
        <v>235</v>
      </c>
      <c r="D286" s="173" t="s">
        <v>106</v>
      </c>
      <c r="E286" s="174" t="s">
        <v>547</v>
      </c>
      <c r="F286" s="175" t="s">
        <v>548</v>
      </c>
      <c r="G286" s="176" t="s">
        <v>234</v>
      </c>
      <c r="H286" s="177">
        <v>1</v>
      </c>
      <c r="I286" s="178"/>
      <c r="J286" s="177">
        <f>ROUND(I286*H286,15)</f>
        <v>0</v>
      </c>
      <c r="K286" s="175" t="s">
        <v>110</v>
      </c>
      <c r="L286" s="35"/>
      <c r="M286" s="179" t="s">
        <v>18</v>
      </c>
      <c r="N286" s="180" t="s">
        <v>39</v>
      </c>
      <c r="O286" s="60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AR286" s="183" t="s">
        <v>412</v>
      </c>
      <c r="AT286" s="183" t="s">
        <v>106</v>
      </c>
      <c r="AU286" s="183" t="s">
        <v>75</v>
      </c>
      <c r="AY286" s="14" t="s">
        <v>103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4" t="s">
        <v>75</v>
      </c>
      <c r="BK286" s="185">
        <f>ROUND(I286*H286,15)</f>
        <v>0</v>
      </c>
      <c r="BL286" s="14" t="s">
        <v>412</v>
      </c>
      <c r="BM286" s="183" t="s">
        <v>549</v>
      </c>
    </row>
    <row r="287" spans="2:65" s="1" customFormat="1" ht="19.2">
      <c r="B287" s="31"/>
      <c r="C287" s="32"/>
      <c r="D287" s="186" t="s">
        <v>112</v>
      </c>
      <c r="E287" s="32"/>
      <c r="F287" s="187" t="s">
        <v>548</v>
      </c>
      <c r="G287" s="32"/>
      <c r="H287" s="32"/>
      <c r="I287" s="100"/>
      <c r="J287" s="32"/>
      <c r="K287" s="32"/>
      <c r="L287" s="35"/>
      <c r="M287" s="188"/>
      <c r="N287" s="60"/>
      <c r="O287" s="60"/>
      <c r="P287" s="60"/>
      <c r="Q287" s="60"/>
      <c r="R287" s="60"/>
      <c r="S287" s="60"/>
      <c r="T287" s="61"/>
      <c r="AT287" s="14" t="s">
        <v>112</v>
      </c>
      <c r="AU287" s="14" t="s">
        <v>75</v>
      </c>
    </row>
    <row r="288" spans="2:65" s="1" customFormat="1" ht="21.6" customHeight="1">
      <c r="B288" s="31"/>
      <c r="C288" s="173" t="s">
        <v>550</v>
      </c>
      <c r="D288" s="173" t="s">
        <v>106</v>
      </c>
      <c r="E288" s="174" t="s">
        <v>551</v>
      </c>
      <c r="F288" s="175" t="s">
        <v>552</v>
      </c>
      <c r="G288" s="176" t="s">
        <v>234</v>
      </c>
      <c r="H288" s="177">
        <v>1</v>
      </c>
      <c r="I288" s="178"/>
      <c r="J288" s="177">
        <f>ROUND(I288*H288,15)</f>
        <v>0</v>
      </c>
      <c r="K288" s="175" t="s">
        <v>110</v>
      </c>
      <c r="L288" s="35"/>
      <c r="M288" s="179" t="s">
        <v>18</v>
      </c>
      <c r="N288" s="180" t="s">
        <v>39</v>
      </c>
      <c r="O288" s="60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AR288" s="183" t="s">
        <v>412</v>
      </c>
      <c r="AT288" s="183" t="s">
        <v>106</v>
      </c>
      <c r="AU288" s="183" t="s">
        <v>75</v>
      </c>
      <c r="AY288" s="14" t="s">
        <v>103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4" t="s">
        <v>75</v>
      </c>
      <c r="BK288" s="185">
        <f>ROUND(I288*H288,15)</f>
        <v>0</v>
      </c>
      <c r="BL288" s="14" t="s">
        <v>412</v>
      </c>
      <c r="BM288" s="183" t="s">
        <v>553</v>
      </c>
    </row>
    <row r="289" spans="2:65" s="1" customFormat="1" ht="19.2">
      <c r="B289" s="31"/>
      <c r="C289" s="32"/>
      <c r="D289" s="186" t="s">
        <v>112</v>
      </c>
      <c r="E289" s="32"/>
      <c r="F289" s="187" t="s">
        <v>552</v>
      </c>
      <c r="G289" s="32"/>
      <c r="H289" s="32"/>
      <c r="I289" s="100"/>
      <c r="J289" s="32"/>
      <c r="K289" s="32"/>
      <c r="L289" s="35"/>
      <c r="M289" s="188"/>
      <c r="N289" s="60"/>
      <c r="O289" s="60"/>
      <c r="P289" s="60"/>
      <c r="Q289" s="60"/>
      <c r="R289" s="60"/>
      <c r="S289" s="60"/>
      <c r="T289" s="61"/>
      <c r="AT289" s="14" t="s">
        <v>112</v>
      </c>
      <c r="AU289" s="14" t="s">
        <v>75</v>
      </c>
    </row>
    <row r="290" spans="2:65" s="1" customFormat="1" ht="21.6" customHeight="1">
      <c r="B290" s="31"/>
      <c r="C290" s="173" t="s">
        <v>240</v>
      </c>
      <c r="D290" s="173" t="s">
        <v>106</v>
      </c>
      <c r="E290" s="174" t="s">
        <v>554</v>
      </c>
      <c r="F290" s="175" t="s">
        <v>555</v>
      </c>
      <c r="G290" s="176" t="s">
        <v>234</v>
      </c>
      <c r="H290" s="177">
        <v>1</v>
      </c>
      <c r="I290" s="178"/>
      <c r="J290" s="177">
        <f>ROUND(I290*H290,15)</f>
        <v>0</v>
      </c>
      <c r="K290" s="175" t="s">
        <v>110</v>
      </c>
      <c r="L290" s="35"/>
      <c r="M290" s="179" t="s">
        <v>18</v>
      </c>
      <c r="N290" s="180" t="s">
        <v>39</v>
      </c>
      <c r="O290" s="60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AR290" s="183" t="s">
        <v>412</v>
      </c>
      <c r="AT290" s="183" t="s">
        <v>106</v>
      </c>
      <c r="AU290" s="183" t="s">
        <v>75</v>
      </c>
      <c r="AY290" s="14" t="s">
        <v>103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4" t="s">
        <v>75</v>
      </c>
      <c r="BK290" s="185">
        <f>ROUND(I290*H290,15)</f>
        <v>0</v>
      </c>
      <c r="BL290" s="14" t="s">
        <v>412</v>
      </c>
      <c r="BM290" s="183" t="s">
        <v>556</v>
      </c>
    </row>
    <row r="291" spans="2:65" s="1" customFormat="1" ht="67.2">
      <c r="B291" s="31"/>
      <c r="C291" s="32"/>
      <c r="D291" s="186" t="s">
        <v>112</v>
      </c>
      <c r="E291" s="32"/>
      <c r="F291" s="187" t="s">
        <v>557</v>
      </c>
      <c r="G291" s="32"/>
      <c r="H291" s="32"/>
      <c r="I291" s="100"/>
      <c r="J291" s="32"/>
      <c r="K291" s="32"/>
      <c r="L291" s="35"/>
      <c r="M291" s="188"/>
      <c r="N291" s="60"/>
      <c r="O291" s="60"/>
      <c r="P291" s="60"/>
      <c r="Q291" s="60"/>
      <c r="R291" s="60"/>
      <c r="S291" s="60"/>
      <c r="T291" s="61"/>
      <c r="AT291" s="14" t="s">
        <v>112</v>
      </c>
      <c r="AU291" s="14" t="s">
        <v>75</v>
      </c>
    </row>
    <row r="292" spans="2:65" s="1" customFormat="1" ht="21.6" customHeight="1">
      <c r="B292" s="31"/>
      <c r="C292" s="173" t="s">
        <v>558</v>
      </c>
      <c r="D292" s="173" t="s">
        <v>106</v>
      </c>
      <c r="E292" s="174" t="s">
        <v>559</v>
      </c>
      <c r="F292" s="175" t="s">
        <v>560</v>
      </c>
      <c r="G292" s="176" t="s">
        <v>234</v>
      </c>
      <c r="H292" s="177">
        <v>1</v>
      </c>
      <c r="I292" s="178"/>
      <c r="J292" s="177">
        <f>ROUND(I292*H292,15)</f>
        <v>0</v>
      </c>
      <c r="K292" s="175" t="s">
        <v>110</v>
      </c>
      <c r="L292" s="35"/>
      <c r="M292" s="179" t="s">
        <v>18</v>
      </c>
      <c r="N292" s="180" t="s">
        <v>39</v>
      </c>
      <c r="O292" s="60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AR292" s="183" t="s">
        <v>412</v>
      </c>
      <c r="AT292" s="183" t="s">
        <v>106</v>
      </c>
      <c r="AU292" s="183" t="s">
        <v>75</v>
      </c>
      <c r="AY292" s="14" t="s">
        <v>103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4" t="s">
        <v>75</v>
      </c>
      <c r="BK292" s="185">
        <f>ROUND(I292*H292,15)</f>
        <v>0</v>
      </c>
      <c r="BL292" s="14" t="s">
        <v>412</v>
      </c>
      <c r="BM292" s="183" t="s">
        <v>561</v>
      </c>
    </row>
    <row r="293" spans="2:65" s="1" customFormat="1" ht="67.2">
      <c r="B293" s="31"/>
      <c r="C293" s="32"/>
      <c r="D293" s="186" t="s">
        <v>112</v>
      </c>
      <c r="E293" s="32"/>
      <c r="F293" s="187" t="s">
        <v>562</v>
      </c>
      <c r="G293" s="32"/>
      <c r="H293" s="32"/>
      <c r="I293" s="100"/>
      <c r="J293" s="32"/>
      <c r="K293" s="32"/>
      <c r="L293" s="35"/>
      <c r="M293" s="188"/>
      <c r="N293" s="60"/>
      <c r="O293" s="60"/>
      <c r="P293" s="60"/>
      <c r="Q293" s="60"/>
      <c r="R293" s="60"/>
      <c r="S293" s="60"/>
      <c r="T293" s="61"/>
      <c r="AT293" s="14" t="s">
        <v>112</v>
      </c>
      <c r="AU293" s="14" t="s">
        <v>75</v>
      </c>
    </row>
    <row r="294" spans="2:65" s="1" customFormat="1" ht="21.6" customHeight="1">
      <c r="B294" s="31"/>
      <c r="C294" s="173" t="s">
        <v>563</v>
      </c>
      <c r="D294" s="173" t="s">
        <v>106</v>
      </c>
      <c r="E294" s="174" t="s">
        <v>564</v>
      </c>
      <c r="F294" s="175" t="s">
        <v>565</v>
      </c>
      <c r="G294" s="176" t="s">
        <v>234</v>
      </c>
      <c r="H294" s="177">
        <v>1</v>
      </c>
      <c r="I294" s="178"/>
      <c r="J294" s="177">
        <f>ROUND(I294*H294,15)</f>
        <v>0</v>
      </c>
      <c r="K294" s="175" t="s">
        <v>110</v>
      </c>
      <c r="L294" s="35"/>
      <c r="M294" s="179" t="s">
        <v>18</v>
      </c>
      <c r="N294" s="180" t="s">
        <v>39</v>
      </c>
      <c r="O294" s="60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AR294" s="183" t="s">
        <v>412</v>
      </c>
      <c r="AT294" s="183" t="s">
        <v>106</v>
      </c>
      <c r="AU294" s="183" t="s">
        <v>75</v>
      </c>
      <c r="AY294" s="14" t="s">
        <v>103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4" t="s">
        <v>75</v>
      </c>
      <c r="BK294" s="185">
        <f>ROUND(I294*H294,15)</f>
        <v>0</v>
      </c>
      <c r="BL294" s="14" t="s">
        <v>412</v>
      </c>
      <c r="BM294" s="183" t="s">
        <v>566</v>
      </c>
    </row>
    <row r="295" spans="2:65" s="1" customFormat="1" ht="76.8">
      <c r="B295" s="31"/>
      <c r="C295" s="32"/>
      <c r="D295" s="186" t="s">
        <v>112</v>
      </c>
      <c r="E295" s="32"/>
      <c r="F295" s="187" t="s">
        <v>567</v>
      </c>
      <c r="G295" s="32"/>
      <c r="H295" s="32"/>
      <c r="I295" s="100"/>
      <c r="J295" s="32"/>
      <c r="K295" s="32"/>
      <c r="L295" s="35"/>
      <c r="M295" s="188"/>
      <c r="N295" s="60"/>
      <c r="O295" s="60"/>
      <c r="P295" s="60"/>
      <c r="Q295" s="60"/>
      <c r="R295" s="60"/>
      <c r="S295" s="60"/>
      <c r="T295" s="61"/>
      <c r="AT295" s="14" t="s">
        <v>112</v>
      </c>
      <c r="AU295" s="14" t="s">
        <v>75</v>
      </c>
    </row>
    <row r="296" spans="2:65" s="1" customFormat="1" ht="32.4" customHeight="1">
      <c r="B296" s="31"/>
      <c r="C296" s="173" t="s">
        <v>392</v>
      </c>
      <c r="D296" s="173" t="s">
        <v>106</v>
      </c>
      <c r="E296" s="174" t="s">
        <v>568</v>
      </c>
      <c r="F296" s="175" t="s">
        <v>569</v>
      </c>
      <c r="G296" s="176" t="s">
        <v>406</v>
      </c>
      <c r="H296" s="177">
        <v>1</v>
      </c>
      <c r="I296" s="178"/>
      <c r="J296" s="177">
        <f>ROUND(I296*H296,15)</f>
        <v>0</v>
      </c>
      <c r="K296" s="175" t="s">
        <v>110</v>
      </c>
      <c r="L296" s="35"/>
      <c r="M296" s="179" t="s">
        <v>18</v>
      </c>
      <c r="N296" s="180" t="s">
        <v>39</v>
      </c>
      <c r="O296" s="60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AR296" s="183" t="s">
        <v>111</v>
      </c>
      <c r="AT296" s="183" t="s">
        <v>106</v>
      </c>
      <c r="AU296" s="183" t="s">
        <v>75</v>
      </c>
      <c r="AY296" s="14" t="s">
        <v>103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4" t="s">
        <v>75</v>
      </c>
      <c r="BK296" s="185">
        <f>ROUND(I296*H296,15)</f>
        <v>0</v>
      </c>
      <c r="BL296" s="14" t="s">
        <v>111</v>
      </c>
      <c r="BM296" s="183" t="s">
        <v>570</v>
      </c>
    </row>
    <row r="297" spans="2:65" s="1" customFormat="1" ht="144">
      <c r="B297" s="31"/>
      <c r="C297" s="32"/>
      <c r="D297" s="186" t="s">
        <v>112</v>
      </c>
      <c r="E297" s="32"/>
      <c r="F297" s="187" t="s">
        <v>571</v>
      </c>
      <c r="G297" s="32"/>
      <c r="H297" s="32"/>
      <c r="I297" s="100"/>
      <c r="J297" s="32"/>
      <c r="K297" s="32"/>
      <c r="L297" s="35"/>
      <c r="M297" s="188"/>
      <c r="N297" s="60"/>
      <c r="O297" s="60"/>
      <c r="P297" s="60"/>
      <c r="Q297" s="60"/>
      <c r="R297" s="60"/>
      <c r="S297" s="60"/>
      <c r="T297" s="61"/>
      <c r="AT297" s="14" t="s">
        <v>112</v>
      </c>
      <c r="AU297" s="14" t="s">
        <v>75</v>
      </c>
    </row>
    <row r="298" spans="2:65" s="1" customFormat="1" ht="32.4" customHeight="1">
      <c r="B298" s="31"/>
      <c r="C298" s="173" t="s">
        <v>572</v>
      </c>
      <c r="D298" s="173" t="s">
        <v>106</v>
      </c>
      <c r="E298" s="174" t="s">
        <v>573</v>
      </c>
      <c r="F298" s="175" t="s">
        <v>574</v>
      </c>
      <c r="G298" s="176" t="s">
        <v>406</v>
      </c>
      <c r="H298" s="177">
        <v>1</v>
      </c>
      <c r="I298" s="178"/>
      <c r="J298" s="177">
        <f>ROUND(I298*H298,15)</f>
        <v>0</v>
      </c>
      <c r="K298" s="175" t="s">
        <v>110</v>
      </c>
      <c r="L298" s="35"/>
      <c r="M298" s="179" t="s">
        <v>18</v>
      </c>
      <c r="N298" s="180" t="s">
        <v>39</v>
      </c>
      <c r="O298" s="60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AR298" s="183" t="s">
        <v>111</v>
      </c>
      <c r="AT298" s="183" t="s">
        <v>106</v>
      </c>
      <c r="AU298" s="183" t="s">
        <v>75</v>
      </c>
      <c r="AY298" s="14" t="s">
        <v>103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4" t="s">
        <v>75</v>
      </c>
      <c r="BK298" s="185">
        <f>ROUND(I298*H298,15)</f>
        <v>0</v>
      </c>
      <c r="BL298" s="14" t="s">
        <v>111</v>
      </c>
      <c r="BM298" s="183" t="s">
        <v>575</v>
      </c>
    </row>
    <row r="299" spans="2:65" s="1" customFormat="1" ht="144">
      <c r="B299" s="31"/>
      <c r="C299" s="32"/>
      <c r="D299" s="186" t="s">
        <v>112</v>
      </c>
      <c r="E299" s="32"/>
      <c r="F299" s="187" t="s">
        <v>576</v>
      </c>
      <c r="G299" s="32"/>
      <c r="H299" s="32"/>
      <c r="I299" s="100"/>
      <c r="J299" s="32"/>
      <c r="K299" s="32"/>
      <c r="L299" s="35"/>
      <c r="M299" s="188"/>
      <c r="N299" s="60"/>
      <c r="O299" s="60"/>
      <c r="P299" s="60"/>
      <c r="Q299" s="60"/>
      <c r="R299" s="60"/>
      <c r="S299" s="60"/>
      <c r="T299" s="61"/>
      <c r="AT299" s="14" t="s">
        <v>112</v>
      </c>
      <c r="AU299" s="14" t="s">
        <v>75</v>
      </c>
    </row>
    <row r="300" spans="2:65" s="1" customFormat="1" ht="32.4" customHeight="1">
      <c r="B300" s="31"/>
      <c r="C300" s="173" t="s">
        <v>396</v>
      </c>
      <c r="D300" s="173" t="s">
        <v>106</v>
      </c>
      <c r="E300" s="174" t="s">
        <v>577</v>
      </c>
      <c r="F300" s="175" t="s">
        <v>578</v>
      </c>
      <c r="G300" s="176" t="s">
        <v>406</v>
      </c>
      <c r="H300" s="177">
        <v>100</v>
      </c>
      <c r="I300" s="178"/>
      <c r="J300" s="177">
        <f>ROUND(I300*H300,15)</f>
        <v>0</v>
      </c>
      <c r="K300" s="175" t="s">
        <v>110</v>
      </c>
      <c r="L300" s="35"/>
      <c r="M300" s="179" t="s">
        <v>18</v>
      </c>
      <c r="N300" s="180" t="s">
        <v>39</v>
      </c>
      <c r="O300" s="60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AR300" s="183" t="s">
        <v>111</v>
      </c>
      <c r="AT300" s="183" t="s">
        <v>106</v>
      </c>
      <c r="AU300" s="183" t="s">
        <v>75</v>
      </c>
      <c r="AY300" s="14" t="s">
        <v>103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4" t="s">
        <v>75</v>
      </c>
      <c r="BK300" s="185">
        <f>ROUND(I300*H300,15)</f>
        <v>0</v>
      </c>
      <c r="BL300" s="14" t="s">
        <v>111</v>
      </c>
      <c r="BM300" s="183" t="s">
        <v>579</v>
      </c>
    </row>
    <row r="301" spans="2:65" s="1" customFormat="1" ht="144">
      <c r="B301" s="31"/>
      <c r="C301" s="32"/>
      <c r="D301" s="186" t="s">
        <v>112</v>
      </c>
      <c r="E301" s="32"/>
      <c r="F301" s="187" t="s">
        <v>580</v>
      </c>
      <c r="G301" s="32"/>
      <c r="H301" s="32"/>
      <c r="I301" s="100"/>
      <c r="J301" s="32"/>
      <c r="K301" s="32"/>
      <c r="L301" s="35"/>
      <c r="M301" s="188"/>
      <c r="N301" s="60"/>
      <c r="O301" s="60"/>
      <c r="P301" s="60"/>
      <c r="Q301" s="60"/>
      <c r="R301" s="60"/>
      <c r="S301" s="60"/>
      <c r="T301" s="61"/>
      <c r="AT301" s="14" t="s">
        <v>112</v>
      </c>
      <c r="AU301" s="14" t="s">
        <v>75</v>
      </c>
    </row>
    <row r="302" spans="2:65" s="1" customFormat="1" ht="32.4" customHeight="1">
      <c r="B302" s="31"/>
      <c r="C302" s="173" t="s">
        <v>581</v>
      </c>
      <c r="D302" s="173" t="s">
        <v>106</v>
      </c>
      <c r="E302" s="174" t="s">
        <v>582</v>
      </c>
      <c r="F302" s="175" t="s">
        <v>583</v>
      </c>
      <c r="G302" s="176" t="s">
        <v>406</v>
      </c>
      <c r="H302" s="177">
        <v>2200</v>
      </c>
      <c r="I302" s="178"/>
      <c r="J302" s="177">
        <f>ROUND(I302*H302,15)</f>
        <v>0</v>
      </c>
      <c r="K302" s="175" t="s">
        <v>110</v>
      </c>
      <c r="L302" s="35"/>
      <c r="M302" s="179" t="s">
        <v>18</v>
      </c>
      <c r="N302" s="180" t="s">
        <v>39</v>
      </c>
      <c r="O302" s="60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AR302" s="183" t="s">
        <v>111</v>
      </c>
      <c r="AT302" s="183" t="s">
        <v>106</v>
      </c>
      <c r="AU302" s="183" t="s">
        <v>75</v>
      </c>
      <c r="AY302" s="14" t="s">
        <v>103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4" t="s">
        <v>75</v>
      </c>
      <c r="BK302" s="185">
        <f>ROUND(I302*H302,15)</f>
        <v>0</v>
      </c>
      <c r="BL302" s="14" t="s">
        <v>111</v>
      </c>
      <c r="BM302" s="183" t="s">
        <v>584</v>
      </c>
    </row>
    <row r="303" spans="2:65" s="1" customFormat="1" ht="144">
      <c r="B303" s="31"/>
      <c r="C303" s="32"/>
      <c r="D303" s="186" t="s">
        <v>112</v>
      </c>
      <c r="E303" s="32"/>
      <c r="F303" s="187" t="s">
        <v>585</v>
      </c>
      <c r="G303" s="32"/>
      <c r="H303" s="32"/>
      <c r="I303" s="100"/>
      <c r="J303" s="32"/>
      <c r="K303" s="32"/>
      <c r="L303" s="35"/>
      <c r="M303" s="188"/>
      <c r="N303" s="60"/>
      <c r="O303" s="60"/>
      <c r="P303" s="60"/>
      <c r="Q303" s="60"/>
      <c r="R303" s="60"/>
      <c r="S303" s="60"/>
      <c r="T303" s="61"/>
      <c r="AT303" s="14" t="s">
        <v>112</v>
      </c>
      <c r="AU303" s="14" t="s">
        <v>75</v>
      </c>
    </row>
    <row r="304" spans="2:65" s="1" customFormat="1" ht="32.4" customHeight="1">
      <c r="B304" s="31"/>
      <c r="C304" s="173" t="s">
        <v>401</v>
      </c>
      <c r="D304" s="173" t="s">
        <v>106</v>
      </c>
      <c r="E304" s="174" t="s">
        <v>586</v>
      </c>
      <c r="F304" s="175" t="s">
        <v>587</v>
      </c>
      <c r="G304" s="176" t="s">
        <v>406</v>
      </c>
      <c r="H304" s="177">
        <v>2400</v>
      </c>
      <c r="I304" s="178"/>
      <c r="J304" s="177">
        <f>ROUND(I304*H304,15)</f>
        <v>0</v>
      </c>
      <c r="K304" s="175" t="s">
        <v>110</v>
      </c>
      <c r="L304" s="35"/>
      <c r="M304" s="179" t="s">
        <v>18</v>
      </c>
      <c r="N304" s="180" t="s">
        <v>39</v>
      </c>
      <c r="O304" s="60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AR304" s="183" t="s">
        <v>111</v>
      </c>
      <c r="AT304" s="183" t="s">
        <v>106</v>
      </c>
      <c r="AU304" s="183" t="s">
        <v>75</v>
      </c>
      <c r="AY304" s="14" t="s">
        <v>103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4" t="s">
        <v>75</v>
      </c>
      <c r="BK304" s="185">
        <f>ROUND(I304*H304,15)</f>
        <v>0</v>
      </c>
      <c r="BL304" s="14" t="s">
        <v>111</v>
      </c>
      <c r="BM304" s="183" t="s">
        <v>588</v>
      </c>
    </row>
    <row r="305" spans="2:65" s="1" customFormat="1" ht="144">
      <c r="B305" s="31"/>
      <c r="C305" s="32"/>
      <c r="D305" s="186" t="s">
        <v>112</v>
      </c>
      <c r="E305" s="32"/>
      <c r="F305" s="187" t="s">
        <v>589</v>
      </c>
      <c r="G305" s="32"/>
      <c r="H305" s="32"/>
      <c r="I305" s="100"/>
      <c r="J305" s="32"/>
      <c r="K305" s="32"/>
      <c r="L305" s="35"/>
      <c r="M305" s="188"/>
      <c r="N305" s="60"/>
      <c r="O305" s="60"/>
      <c r="P305" s="60"/>
      <c r="Q305" s="60"/>
      <c r="R305" s="60"/>
      <c r="S305" s="60"/>
      <c r="T305" s="61"/>
      <c r="AT305" s="14" t="s">
        <v>112</v>
      </c>
      <c r="AU305" s="14" t="s">
        <v>75</v>
      </c>
    </row>
    <row r="306" spans="2:65" s="1" customFormat="1" ht="32.4" customHeight="1">
      <c r="B306" s="31"/>
      <c r="C306" s="173" t="s">
        <v>590</v>
      </c>
      <c r="D306" s="173" t="s">
        <v>106</v>
      </c>
      <c r="E306" s="174" t="s">
        <v>591</v>
      </c>
      <c r="F306" s="175" t="s">
        <v>592</v>
      </c>
      <c r="G306" s="176" t="s">
        <v>406</v>
      </c>
      <c r="H306" s="177">
        <v>1500</v>
      </c>
      <c r="I306" s="178"/>
      <c r="J306" s="177">
        <f>ROUND(I306*H306,15)</f>
        <v>0</v>
      </c>
      <c r="K306" s="175" t="s">
        <v>110</v>
      </c>
      <c r="L306" s="35"/>
      <c r="M306" s="179" t="s">
        <v>18</v>
      </c>
      <c r="N306" s="180" t="s">
        <v>39</v>
      </c>
      <c r="O306" s="60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AR306" s="183" t="s">
        <v>111</v>
      </c>
      <c r="AT306" s="183" t="s">
        <v>106</v>
      </c>
      <c r="AU306" s="183" t="s">
        <v>75</v>
      </c>
      <c r="AY306" s="14" t="s">
        <v>103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4" t="s">
        <v>75</v>
      </c>
      <c r="BK306" s="185">
        <f>ROUND(I306*H306,15)</f>
        <v>0</v>
      </c>
      <c r="BL306" s="14" t="s">
        <v>111</v>
      </c>
      <c r="BM306" s="183" t="s">
        <v>593</v>
      </c>
    </row>
    <row r="307" spans="2:65" s="1" customFormat="1" ht="144">
      <c r="B307" s="31"/>
      <c r="C307" s="32"/>
      <c r="D307" s="186" t="s">
        <v>112</v>
      </c>
      <c r="E307" s="32"/>
      <c r="F307" s="187" t="s">
        <v>594</v>
      </c>
      <c r="G307" s="32"/>
      <c r="H307" s="32"/>
      <c r="I307" s="100"/>
      <c r="J307" s="32"/>
      <c r="K307" s="32"/>
      <c r="L307" s="35"/>
      <c r="M307" s="188"/>
      <c r="N307" s="60"/>
      <c r="O307" s="60"/>
      <c r="P307" s="60"/>
      <c r="Q307" s="60"/>
      <c r="R307" s="60"/>
      <c r="S307" s="60"/>
      <c r="T307" s="61"/>
      <c r="AT307" s="14" t="s">
        <v>112</v>
      </c>
      <c r="AU307" s="14" t="s">
        <v>75</v>
      </c>
    </row>
    <row r="308" spans="2:65" s="1" customFormat="1" ht="32.4" customHeight="1">
      <c r="B308" s="31"/>
      <c r="C308" s="173" t="s">
        <v>407</v>
      </c>
      <c r="D308" s="173" t="s">
        <v>106</v>
      </c>
      <c r="E308" s="174" t="s">
        <v>595</v>
      </c>
      <c r="F308" s="175" t="s">
        <v>596</v>
      </c>
      <c r="G308" s="176" t="s">
        <v>406</v>
      </c>
      <c r="H308" s="177">
        <v>100</v>
      </c>
      <c r="I308" s="178"/>
      <c r="J308" s="177">
        <f>ROUND(I308*H308,15)</f>
        <v>0</v>
      </c>
      <c r="K308" s="175" t="s">
        <v>110</v>
      </c>
      <c r="L308" s="35"/>
      <c r="M308" s="179" t="s">
        <v>18</v>
      </c>
      <c r="N308" s="180" t="s">
        <v>39</v>
      </c>
      <c r="O308" s="60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AR308" s="183" t="s">
        <v>111</v>
      </c>
      <c r="AT308" s="183" t="s">
        <v>106</v>
      </c>
      <c r="AU308" s="183" t="s">
        <v>75</v>
      </c>
      <c r="AY308" s="14" t="s">
        <v>103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4" t="s">
        <v>75</v>
      </c>
      <c r="BK308" s="185">
        <f>ROUND(I308*H308,15)</f>
        <v>0</v>
      </c>
      <c r="BL308" s="14" t="s">
        <v>111</v>
      </c>
      <c r="BM308" s="183" t="s">
        <v>597</v>
      </c>
    </row>
    <row r="309" spans="2:65" s="1" customFormat="1" ht="144">
      <c r="B309" s="31"/>
      <c r="C309" s="32"/>
      <c r="D309" s="186" t="s">
        <v>112</v>
      </c>
      <c r="E309" s="32"/>
      <c r="F309" s="187" t="s">
        <v>598</v>
      </c>
      <c r="G309" s="32"/>
      <c r="H309" s="32"/>
      <c r="I309" s="100"/>
      <c r="J309" s="32"/>
      <c r="K309" s="32"/>
      <c r="L309" s="35"/>
      <c r="M309" s="188"/>
      <c r="N309" s="60"/>
      <c r="O309" s="60"/>
      <c r="P309" s="60"/>
      <c r="Q309" s="60"/>
      <c r="R309" s="60"/>
      <c r="S309" s="60"/>
      <c r="T309" s="61"/>
      <c r="AT309" s="14" t="s">
        <v>112</v>
      </c>
      <c r="AU309" s="14" t="s">
        <v>75</v>
      </c>
    </row>
    <row r="310" spans="2:65" s="1" customFormat="1" ht="32.4" customHeight="1">
      <c r="B310" s="31"/>
      <c r="C310" s="173" t="s">
        <v>599</v>
      </c>
      <c r="D310" s="173" t="s">
        <v>106</v>
      </c>
      <c r="E310" s="174" t="s">
        <v>600</v>
      </c>
      <c r="F310" s="175" t="s">
        <v>601</v>
      </c>
      <c r="G310" s="176" t="s">
        <v>406</v>
      </c>
      <c r="H310" s="177">
        <v>50</v>
      </c>
      <c r="I310" s="178"/>
      <c r="J310" s="177">
        <f>ROUND(I310*H310,15)</f>
        <v>0</v>
      </c>
      <c r="K310" s="175" t="s">
        <v>110</v>
      </c>
      <c r="L310" s="35"/>
      <c r="M310" s="179" t="s">
        <v>18</v>
      </c>
      <c r="N310" s="180" t="s">
        <v>39</v>
      </c>
      <c r="O310" s="60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AR310" s="183" t="s">
        <v>111</v>
      </c>
      <c r="AT310" s="183" t="s">
        <v>106</v>
      </c>
      <c r="AU310" s="183" t="s">
        <v>75</v>
      </c>
      <c r="AY310" s="14" t="s">
        <v>103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4" t="s">
        <v>75</v>
      </c>
      <c r="BK310" s="185">
        <f>ROUND(I310*H310,15)</f>
        <v>0</v>
      </c>
      <c r="BL310" s="14" t="s">
        <v>111</v>
      </c>
      <c r="BM310" s="183" t="s">
        <v>602</v>
      </c>
    </row>
    <row r="311" spans="2:65" s="1" customFormat="1" ht="144">
      <c r="B311" s="31"/>
      <c r="C311" s="32"/>
      <c r="D311" s="186" t="s">
        <v>112</v>
      </c>
      <c r="E311" s="32"/>
      <c r="F311" s="187" t="s">
        <v>603</v>
      </c>
      <c r="G311" s="32"/>
      <c r="H311" s="32"/>
      <c r="I311" s="100"/>
      <c r="J311" s="32"/>
      <c r="K311" s="32"/>
      <c r="L311" s="35"/>
      <c r="M311" s="188"/>
      <c r="N311" s="60"/>
      <c r="O311" s="60"/>
      <c r="P311" s="60"/>
      <c r="Q311" s="60"/>
      <c r="R311" s="60"/>
      <c r="S311" s="60"/>
      <c r="T311" s="61"/>
      <c r="AT311" s="14" t="s">
        <v>112</v>
      </c>
      <c r="AU311" s="14" t="s">
        <v>75</v>
      </c>
    </row>
    <row r="312" spans="2:65" s="1" customFormat="1" ht="32.4" customHeight="1">
      <c r="B312" s="31"/>
      <c r="C312" s="173" t="s">
        <v>413</v>
      </c>
      <c r="D312" s="173" t="s">
        <v>106</v>
      </c>
      <c r="E312" s="174" t="s">
        <v>604</v>
      </c>
      <c r="F312" s="175" t="s">
        <v>605</v>
      </c>
      <c r="G312" s="176" t="s">
        <v>406</v>
      </c>
      <c r="H312" s="177">
        <v>1</v>
      </c>
      <c r="I312" s="178"/>
      <c r="J312" s="177">
        <f>ROUND(I312*H312,15)</f>
        <v>0</v>
      </c>
      <c r="K312" s="175" t="s">
        <v>110</v>
      </c>
      <c r="L312" s="35"/>
      <c r="M312" s="179" t="s">
        <v>18</v>
      </c>
      <c r="N312" s="180" t="s">
        <v>39</v>
      </c>
      <c r="O312" s="60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AR312" s="183" t="s">
        <v>111</v>
      </c>
      <c r="AT312" s="183" t="s">
        <v>106</v>
      </c>
      <c r="AU312" s="183" t="s">
        <v>75</v>
      </c>
      <c r="AY312" s="14" t="s">
        <v>103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4" t="s">
        <v>75</v>
      </c>
      <c r="BK312" s="185">
        <f>ROUND(I312*H312,15)</f>
        <v>0</v>
      </c>
      <c r="BL312" s="14" t="s">
        <v>111</v>
      </c>
      <c r="BM312" s="183" t="s">
        <v>606</v>
      </c>
    </row>
    <row r="313" spans="2:65" s="1" customFormat="1" ht="144">
      <c r="B313" s="31"/>
      <c r="C313" s="32"/>
      <c r="D313" s="186" t="s">
        <v>112</v>
      </c>
      <c r="E313" s="32"/>
      <c r="F313" s="187" t="s">
        <v>607</v>
      </c>
      <c r="G313" s="32"/>
      <c r="H313" s="32"/>
      <c r="I313" s="100"/>
      <c r="J313" s="32"/>
      <c r="K313" s="32"/>
      <c r="L313" s="35"/>
      <c r="M313" s="188"/>
      <c r="N313" s="60"/>
      <c r="O313" s="60"/>
      <c r="P313" s="60"/>
      <c r="Q313" s="60"/>
      <c r="R313" s="60"/>
      <c r="S313" s="60"/>
      <c r="T313" s="61"/>
      <c r="AT313" s="14" t="s">
        <v>112</v>
      </c>
      <c r="AU313" s="14" t="s">
        <v>75</v>
      </c>
    </row>
    <row r="314" spans="2:65" s="1" customFormat="1" ht="32.4" customHeight="1">
      <c r="B314" s="31"/>
      <c r="C314" s="173" t="s">
        <v>608</v>
      </c>
      <c r="D314" s="173" t="s">
        <v>106</v>
      </c>
      <c r="E314" s="174" t="s">
        <v>609</v>
      </c>
      <c r="F314" s="175" t="s">
        <v>610</v>
      </c>
      <c r="G314" s="176" t="s">
        <v>406</v>
      </c>
      <c r="H314" s="177">
        <v>1</v>
      </c>
      <c r="I314" s="178"/>
      <c r="J314" s="177">
        <f>ROUND(I314*H314,15)</f>
        <v>0</v>
      </c>
      <c r="K314" s="175" t="s">
        <v>110</v>
      </c>
      <c r="L314" s="35"/>
      <c r="M314" s="179" t="s">
        <v>18</v>
      </c>
      <c r="N314" s="180" t="s">
        <v>39</v>
      </c>
      <c r="O314" s="60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AR314" s="183" t="s">
        <v>111</v>
      </c>
      <c r="AT314" s="183" t="s">
        <v>106</v>
      </c>
      <c r="AU314" s="183" t="s">
        <v>75</v>
      </c>
      <c r="AY314" s="14" t="s">
        <v>103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4" t="s">
        <v>75</v>
      </c>
      <c r="BK314" s="185">
        <f>ROUND(I314*H314,15)</f>
        <v>0</v>
      </c>
      <c r="BL314" s="14" t="s">
        <v>111</v>
      </c>
      <c r="BM314" s="183" t="s">
        <v>611</v>
      </c>
    </row>
    <row r="315" spans="2:65" s="1" customFormat="1" ht="144">
      <c r="B315" s="31"/>
      <c r="C315" s="32"/>
      <c r="D315" s="186" t="s">
        <v>112</v>
      </c>
      <c r="E315" s="32"/>
      <c r="F315" s="187" t="s">
        <v>612</v>
      </c>
      <c r="G315" s="32"/>
      <c r="H315" s="32"/>
      <c r="I315" s="100"/>
      <c r="J315" s="32"/>
      <c r="K315" s="32"/>
      <c r="L315" s="35"/>
      <c r="M315" s="188"/>
      <c r="N315" s="60"/>
      <c r="O315" s="60"/>
      <c r="P315" s="60"/>
      <c r="Q315" s="60"/>
      <c r="R315" s="60"/>
      <c r="S315" s="60"/>
      <c r="T315" s="61"/>
      <c r="AT315" s="14" t="s">
        <v>112</v>
      </c>
      <c r="AU315" s="14" t="s">
        <v>75</v>
      </c>
    </row>
    <row r="316" spans="2:65" s="1" customFormat="1" ht="32.4" customHeight="1">
      <c r="B316" s="31"/>
      <c r="C316" s="173" t="s">
        <v>417</v>
      </c>
      <c r="D316" s="173" t="s">
        <v>106</v>
      </c>
      <c r="E316" s="174" t="s">
        <v>613</v>
      </c>
      <c r="F316" s="175" t="s">
        <v>614</v>
      </c>
      <c r="G316" s="176" t="s">
        <v>406</v>
      </c>
      <c r="H316" s="177">
        <v>1</v>
      </c>
      <c r="I316" s="178"/>
      <c r="J316" s="177">
        <f>ROUND(I316*H316,15)</f>
        <v>0</v>
      </c>
      <c r="K316" s="175" t="s">
        <v>110</v>
      </c>
      <c r="L316" s="35"/>
      <c r="M316" s="179" t="s">
        <v>18</v>
      </c>
      <c r="N316" s="180" t="s">
        <v>39</v>
      </c>
      <c r="O316" s="60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AR316" s="183" t="s">
        <v>111</v>
      </c>
      <c r="AT316" s="183" t="s">
        <v>106</v>
      </c>
      <c r="AU316" s="183" t="s">
        <v>75</v>
      </c>
      <c r="AY316" s="14" t="s">
        <v>103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4" t="s">
        <v>75</v>
      </c>
      <c r="BK316" s="185">
        <f>ROUND(I316*H316,15)</f>
        <v>0</v>
      </c>
      <c r="BL316" s="14" t="s">
        <v>111</v>
      </c>
      <c r="BM316" s="183" t="s">
        <v>615</v>
      </c>
    </row>
    <row r="317" spans="2:65" s="1" customFormat="1" ht="144">
      <c r="B317" s="31"/>
      <c r="C317" s="32"/>
      <c r="D317" s="186" t="s">
        <v>112</v>
      </c>
      <c r="E317" s="32"/>
      <c r="F317" s="187" t="s">
        <v>616</v>
      </c>
      <c r="G317" s="32"/>
      <c r="H317" s="32"/>
      <c r="I317" s="100"/>
      <c r="J317" s="32"/>
      <c r="K317" s="32"/>
      <c r="L317" s="35"/>
      <c r="M317" s="188"/>
      <c r="N317" s="60"/>
      <c r="O317" s="60"/>
      <c r="P317" s="60"/>
      <c r="Q317" s="60"/>
      <c r="R317" s="60"/>
      <c r="S317" s="60"/>
      <c r="T317" s="61"/>
      <c r="AT317" s="14" t="s">
        <v>112</v>
      </c>
      <c r="AU317" s="14" t="s">
        <v>75</v>
      </c>
    </row>
    <row r="318" spans="2:65" s="1" customFormat="1" ht="32.4" customHeight="1">
      <c r="B318" s="31"/>
      <c r="C318" s="173" t="s">
        <v>617</v>
      </c>
      <c r="D318" s="173" t="s">
        <v>106</v>
      </c>
      <c r="E318" s="174" t="s">
        <v>618</v>
      </c>
      <c r="F318" s="175" t="s">
        <v>619</v>
      </c>
      <c r="G318" s="176" t="s">
        <v>406</v>
      </c>
      <c r="H318" s="177">
        <v>1</v>
      </c>
      <c r="I318" s="178"/>
      <c r="J318" s="177">
        <f>ROUND(I318*H318,15)</f>
        <v>0</v>
      </c>
      <c r="K318" s="175" t="s">
        <v>110</v>
      </c>
      <c r="L318" s="35"/>
      <c r="M318" s="179" t="s">
        <v>18</v>
      </c>
      <c r="N318" s="180" t="s">
        <v>39</v>
      </c>
      <c r="O318" s="60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AR318" s="183" t="s">
        <v>111</v>
      </c>
      <c r="AT318" s="183" t="s">
        <v>106</v>
      </c>
      <c r="AU318" s="183" t="s">
        <v>75</v>
      </c>
      <c r="AY318" s="14" t="s">
        <v>103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4" t="s">
        <v>75</v>
      </c>
      <c r="BK318" s="185">
        <f>ROUND(I318*H318,15)</f>
        <v>0</v>
      </c>
      <c r="BL318" s="14" t="s">
        <v>111</v>
      </c>
      <c r="BM318" s="183" t="s">
        <v>620</v>
      </c>
    </row>
    <row r="319" spans="2:65" s="1" customFormat="1" ht="144">
      <c r="B319" s="31"/>
      <c r="C319" s="32"/>
      <c r="D319" s="186" t="s">
        <v>112</v>
      </c>
      <c r="E319" s="32"/>
      <c r="F319" s="187" t="s">
        <v>621</v>
      </c>
      <c r="G319" s="32"/>
      <c r="H319" s="32"/>
      <c r="I319" s="100"/>
      <c r="J319" s="32"/>
      <c r="K319" s="32"/>
      <c r="L319" s="35"/>
      <c r="M319" s="188"/>
      <c r="N319" s="60"/>
      <c r="O319" s="60"/>
      <c r="P319" s="60"/>
      <c r="Q319" s="60"/>
      <c r="R319" s="60"/>
      <c r="S319" s="60"/>
      <c r="T319" s="61"/>
      <c r="AT319" s="14" t="s">
        <v>112</v>
      </c>
      <c r="AU319" s="14" t="s">
        <v>75</v>
      </c>
    </row>
    <row r="320" spans="2:65" s="1" customFormat="1" ht="32.4" customHeight="1">
      <c r="B320" s="31"/>
      <c r="C320" s="173" t="s">
        <v>422</v>
      </c>
      <c r="D320" s="173" t="s">
        <v>106</v>
      </c>
      <c r="E320" s="174" t="s">
        <v>622</v>
      </c>
      <c r="F320" s="175" t="s">
        <v>623</v>
      </c>
      <c r="G320" s="176" t="s">
        <v>406</v>
      </c>
      <c r="H320" s="177">
        <v>1</v>
      </c>
      <c r="I320" s="178"/>
      <c r="J320" s="177">
        <f>ROUND(I320*H320,15)</f>
        <v>0</v>
      </c>
      <c r="K320" s="175" t="s">
        <v>110</v>
      </c>
      <c r="L320" s="35"/>
      <c r="M320" s="179" t="s">
        <v>18</v>
      </c>
      <c r="N320" s="180" t="s">
        <v>39</v>
      </c>
      <c r="O320" s="60"/>
      <c r="P320" s="181">
        <f>O320*H320</f>
        <v>0</v>
      </c>
      <c r="Q320" s="181">
        <v>0</v>
      </c>
      <c r="R320" s="181">
        <f>Q320*H320</f>
        <v>0</v>
      </c>
      <c r="S320" s="181">
        <v>0</v>
      </c>
      <c r="T320" s="182">
        <f>S320*H320</f>
        <v>0</v>
      </c>
      <c r="AR320" s="183" t="s">
        <v>111</v>
      </c>
      <c r="AT320" s="183" t="s">
        <v>106</v>
      </c>
      <c r="AU320" s="183" t="s">
        <v>75</v>
      </c>
      <c r="AY320" s="14" t="s">
        <v>103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4" t="s">
        <v>75</v>
      </c>
      <c r="BK320" s="185">
        <f>ROUND(I320*H320,15)</f>
        <v>0</v>
      </c>
      <c r="BL320" s="14" t="s">
        <v>111</v>
      </c>
      <c r="BM320" s="183" t="s">
        <v>624</v>
      </c>
    </row>
    <row r="321" spans="2:65" s="1" customFormat="1" ht="144">
      <c r="B321" s="31"/>
      <c r="C321" s="32"/>
      <c r="D321" s="186" t="s">
        <v>112</v>
      </c>
      <c r="E321" s="32"/>
      <c r="F321" s="187" t="s">
        <v>625</v>
      </c>
      <c r="G321" s="32"/>
      <c r="H321" s="32"/>
      <c r="I321" s="100"/>
      <c r="J321" s="32"/>
      <c r="K321" s="32"/>
      <c r="L321" s="35"/>
      <c r="M321" s="188"/>
      <c r="N321" s="60"/>
      <c r="O321" s="60"/>
      <c r="P321" s="60"/>
      <c r="Q321" s="60"/>
      <c r="R321" s="60"/>
      <c r="S321" s="60"/>
      <c r="T321" s="61"/>
      <c r="AT321" s="14" t="s">
        <v>112</v>
      </c>
      <c r="AU321" s="14" t="s">
        <v>75</v>
      </c>
    </row>
    <row r="322" spans="2:65" s="1" customFormat="1" ht="21.6" customHeight="1">
      <c r="B322" s="31"/>
      <c r="C322" s="173" t="s">
        <v>626</v>
      </c>
      <c r="D322" s="173" t="s">
        <v>106</v>
      </c>
      <c r="E322" s="174" t="s">
        <v>627</v>
      </c>
      <c r="F322" s="175" t="s">
        <v>628</v>
      </c>
      <c r="G322" s="176" t="s">
        <v>234</v>
      </c>
      <c r="H322" s="177">
        <v>10</v>
      </c>
      <c r="I322" s="178"/>
      <c r="J322" s="177">
        <f>ROUND(I322*H322,15)</f>
        <v>0</v>
      </c>
      <c r="K322" s="175" t="s">
        <v>110</v>
      </c>
      <c r="L322" s="35"/>
      <c r="M322" s="179" t="s">
        <v>18</v>
      </c>
      <c r="N322" s="180" t="s">
        <v>39</v>
      </c>
      <c r="O322" s="60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AR322" s="183" t="s">
        <v>111</v>
      </c>
      <c r="AT322" s="183" t="s">
        <v>106</v>
      </c>
      <c r="AU322" s="183" t="s">
        <v>75</v>
      </c>
      <c r="AY322" s="14" t="s">
        <v>103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4" t="s">
        <v>75</v>
      </c>
      <c r="BK322" s="185">
        <f>ROUND(I322*H322,15)</f>
        <v>0</v>
      </c>
      <c r="BL322" s="14" t="s">
        <v>111</v>
      </c>
      <c r="BM322" s="183" t="s">
        <v>629</v>
      </c>
    </row>
    <row r="323" spans="2:65" s="1" customFormat="1" ht="67.2">
      <c r="B323" s="31"/>
      <c r="C323" s="32"/>
      <c r="D323" s="186" t="s">
        <v>112</v>
      </c>
      <c r="E323" s="32"/>
      <c r="F323" s="187" t="s">
        <v>630</v>
      </c>
      <c r="G323" s="32"/>
      <c r="H323" s="32"/>
      <c r="I323" s="100"/>
      <c r="J323" s="32"/>
      <c r="K323" s="32"/>
      <c r="L323" s="35"/>
      <c r="M323" s="188"/>
      <c r="N323" s="60"/>
      <c r="O323" s="60"/>
      <c r="P323" s="60"/>
      <c r="Q323" s="60"/>
      <c r="R323" s="60"/>
      <c r="S323" s="60"/>
      <c r="T323" s="61"/>
      <c r="AT323" s="14" t="s">
        <v>112</v>
      </c>
      <c r="AU323" s="14" t="s">
        <v>75</v>
      </c>
    </row>
    <row r="324" spans="2:65" s="1" customFormat="1" ht="21.6" customHeight="1">
      <c r="B324" s="31"/>
      <c r="C324" s="173" t="s">
        <v>426</v>
      </c>
      <c r="D324" s="173" t="s">
        <v>106</v>
      </c>
      <c r="E324" s="174" t="s">
        <v>631</v>
      </c>
      <c r="F324" s="175" t="s">
        <v>632</v>
      </c>
      <c r="G324" s="176" t="s">
        <v>234</v>
      </c>
      <c r="H324" s="177">
        <v>5</v>
      </c>
      <c r="I324" s="178"/>
      <c r="J324" s="177">
        <f>ROUND(I324*H324,15)</f>
        <v>0</v>
      </c>
      <c r="K324" s="175" t="s">
        <v>110</v>
      </c>
      <c r="L324" s="35"/>
      <c r="M324" s="179" t="s">
        <v>18</v>
      </c>
      <c r="N324" s="180" t="s">
        <v>39</v>
      </c>
      <c r="O324" s="60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AR324" s="183" t="s">
        <v>111</v>
      </c>
      <c r="AT324" s="183" t="s">
        <v>106</v>
      </c>
      <c r="AU324" s="183" t="s">
        <v>75</v>
      </c>
      <c r="AY324" s="14" t="s">
        <v>103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4" t="s">
        <v>75</v>
      </c>
      <c r="BK324" s="185">
        <f>ROUND(I324*H324,15)</f>
        <v>0</v>
      </c>
      <c r="BL324" s="14" t="s">
        <v>111</v>
      </c>
      <c r="BM324" s="183" t="s">
        <v>633</v>
      </c>
    </row>
    <row r="325" spans="2:65" s="1" customFormat="1" ht="67.2">
      <c r="B325" s="31"/>
      <c r="C325" s="32"/>
      <c r="D325" s="186" t="s">
        <v>112</v>
      </c>
      <c r="E325" s="32"/>
      <c r="F325" s="187" t="s">
        <v>634</v>
      </c>
      <c r="G325" s="32"/>
      <c r="H325" s="32"/>
      <c r="I325" s="100"/>
      <c r="J325" s="32"/>
      <c r="K325" s="32"/>
      <c r="L325" s="35"/>
      <c r="M325" s="188"/>
      <c r="N325" s="60"/>
      <c r="O325" s="60"/>
      <c r="P325" s="60"/>
      <c r="Q325" s="60"/>
      <c r="R325" s="60"/>
      <c r="S325" s="60"/>
      <c r="T325" s="61"/>
      <c r="AT325" s="14" t="s">
        <v>112</v>
      </c>
      <c r="AU325" s="14" t="s">
        <v>75</v>
      </c>
    </row>
    <row r="326" spans="2:65" s="1" customFormat="1" ht="21.6" customHeight="1">
      <c r="B326" s="31"/>
      <c r="C326" s="173" t="s">
        <v>635</v>
      </c>
      <c r="D326" s="173" t="s">
        <v>106</v>
      </c>
      <c r="E326" s="174" t="s">
        <v>636</v>
      </c>
      <c r="F326" s="175" t="s">
        <v>637</v>
      </c>
      <c r="G326" s="176" t="s">
        <v>234</v>
      </c>
      <c r="H326" s="177">
        <v>1</v>
      </c>
      <c r="I326" s="178"/>
      <c r="J326" s="177">
        <f>ROUND(I326*H326,15)</f>
        <v>0</v>
      </c>
      <c r="K326" s="175" t="s">
        <v>110</v>
      </c>
      <c r="L326" s="35"/>
      <c r="M326" s="179" t="s">
        <v>18</v>
      </c>
      <c r="N326" s="180" t="s">
        <v>39</v>
      </c>
      <c r="O326" s="60"/>
      <c r="P326" s="181">
        <f>O326*H326</f>
        <v>0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AR326" s="183" t="s">
        <v>111</v>
      </c>
      <c r="AT326" s="183" t="s">
        <v>106</v>
      </c>
      <c r="AU326" s="183" t="s">
        <v>75</v>
      </c>
      <c r="AY326" s="14" t="s">
        <v>103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4" t="s">
        <v>75</v>
      </c>
      <c r="BK326" s="185">
        <f>ROUND(I326*H326,15)</f>
        <v>0</v>
      </c>
      <c r="BL326" s="14" t="s">
        <v>111</v>
      </c>
      <c r="BM326" s="183" t="s">
        <v>638</v>
      </c>
    </row>
    <row r="327" spans="2:65" s="1" customFormat="1" ht="67.2">
      <c r="B327" s="31"/>
      <c r="C327" s="32"/>
      <c r="D327" s="186" t="s">
        <v>112</v>
      </c>
      <c r="E327" s="32"/>
      <c r="F327" s="187" t="s">
        <v>639</v>
      </c>
      <c r="G327" s="32"/>
      <c r="H327" s="32"/>
      <c r="I327" s="100"/>
      <c r="J327" s="32"/>
      <c r="K327" s="32"/>
      <c r="L327" s="35"/>
      <c r="M327" s="188"/>
      <c r="N327" s="60"/>
      <c r="O327" s="60"/>
      <c r="P327" s="60"/>
      <c r="Q327" s="60"/>
      <c r="R327" s="60"/>
      <c r="S327" s="60"/>
      <c r="T327" s="61"/>
      <c r="AT327" s="14" t="s">
        <v>112</v>
      </c>
      <c r="AU327" s="14" t="s">
        <v>75</v>
      </c>
    </row>
    <row r="328" spans="2:65" s="1" customFormat="1" ht="21.6" customHeight="1">
      <c r="B328" s="31"/>
      <c r="C328" s="173" t="s">
        <v>430</v>
      </c>
      <c r="D328" s="173" t="s">
        <v>106</v>
      </c>
      <c r="E328" s="174" t="s">
        <v>640</v>
      </c>
      <c r="F328" s="175" t="s">
        <v>641</v>
      </c>
      <c r="G328" s="176" t="s">
        <v>234</v>
      </c>
      <c r="H328" s="177">
        <v>1</v>
      </c>
      <c r="I328" s="178"/>
      <c r="J328" s="177">
        <f>ROUND(I328*H328,15)</f>
        <v>0</v>
      </c>
      <c r="K328" s="175" t="s">
        <v>110</v>
      </c>
      <c r="L328" s="35"/>
      <c r="M328" s="179" t="s">
        <v>18</v>
      </c>
      <c r="N328" s="180" t="s">
        <v>39</v>
      </c>
      <c r="O328" s="60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AR328" s="183" t="s">
        <v>111</v>
      </c>
      <c r="AT328" s="183" t="s">
        <v>106</v>
      </c>
      <c r="AU328" s="183" t="s">
        <v>75</v>
      </c>
      <c r="AY328" s="14" t="s">
        <v>103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4" t="s">
        <v>75</v>
      </c>
      <c r="BK328" s="185">
        <f>ROUND(I328*H328,15)</f>
        <v>0</v>
      </c>
      <c r="BL328" s="14" t="s">
        <v>111</v>
      </c>
      <c r="BM328" s="183" t="s">
        <v>642</v>
      </c>
    </row>
    <row r="329" spans="2:65" s="1" customFormat="1" ht="67.2">
      <c r="B329" s="31"/>
      <c r="C329" s="32"/>
      <c r="D329" s="186" t="s">
        <v>112</v>
      </c>
      <c r="E329" s="32"/>
      <c r="F329" s="187" t="s">
        <v>643</v>
      </c>
      <c r="G329" s="32"/>
      <c r="H329" s="32"/>
      <c r="I329" s="100"/>
      <c r="J329" s="32"/>
      <c r="K329" s="32"/>
      <c r="L329" s="35"/>
      <c r="M329" s="188"/>
      <c r="N329" s="60"/>
      <c r="O329" s="60"/>
      <c r="P329" s="60"/>
      <c r="Q329" s="60"/>
      <c r="R329" s="60"/>
      <c r="S329" s="60"/>
      <c r="T329" s="61"/>
      <c r="AT329" s="14" t="s">
        <v>112</v>
      </c>
      <c r="AU329" s="14" t="s">
        <v>75</v>
      </c>
    </row>
    <row r="330" spans="2:65" s="1" customFormat="1" ht="32.4" customHeight="1">
      <c r="B330" s="31"/>
      <c r="C330" s="173" t="s">
        <v>644</v>
      </c>
      <c r="D330" s="173" t="s">
        <v>106</v>
      </c>
      <c r="E330" s="174" t="s">
        <v>645</v>
      </c>
      <c r="F330" s="175" t="s">
        <v>646</v>
      </c>
      <c r="G330" s="176" t="s">
        <v>234</v>
      </c>
      <c r="H330" s="177">
        <v>1</v>
      </c>
      <c r="I330" s="178"/>
      <c r="J330" s="177">
        <f>ROUND(I330*H330,15)</f>
        <v>0</v>
      </c>
      <c r="K330" s="175" t="s">
        <v>110</v>
      </c>
      <c r="L330" s="35"/>
      <c r="M330" s="179" t="s">
        <v>18</v>
      </c>
      <c r="N330" s="180" t="s">
        <v>39</v>
      </c>
      <c r="O330" s="60"/>
      <c r="P330" s="181">
        <f>O330*H330</f>
        <v>0</v>
      </c>
      <c r="Q330" s="181">
        <v>0</v>
      </c>
      <c r="R330" s="181">
        <f>Q330*H330</f>
        <v>0</v>
      </c>
      <c r="S330" s="181">
        <v>0</v>
      </c>
      <c r="T330" s="182">
        <f>S330*H330</f>
        <v>0</v>
      </c>
      <c r="AR330" s="183" t="s">
        <v>111</v>
      </c>
      <c r="AT330" s="183" t="s">
        <v>106</v>
      </c>
      <c r="AU330" s="183" t="s">
        <v>75</v>
      </c>
      <c r="AY330" s="14" t="s">
        <v>103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4" t="s">
        <v>75</v>
      </c>
      <c r="BK330" s="185">
        <f>ROUND(I330*H330,15)</f>
        <v>0</v>
      </c>
      <c r="BL330" s="14" t="s">
        <v>111</v>
      </c>
      <c r="BM330" s="183" t="s">
        <v>647</v>
      </c>
    </row>
    <row r="331" spans="2:65" s="1" customFormat="1" ht="67.2">
      <c r="B331" s="31"/>
      <c r="C331" s="32"/>
      <c r="D331" s="186" t="s">
        <v>112</v>
      </c>
      <c r="E331" s="32"/>
      <c r="F331" s="187" t="s">
        <v>648</v>
      </c>
      <c r="G331" s="32"/>
      <c r="H331" s="32"/>
      <c r="I331" s="100"/>
      <c r="J331" s="32"/>
      <c r="K331" s="32"/>
      <c r="L331" s="35"/>
      <c r="M331" s="188"/>
      <c r="N331" s="60"/>
      <c r="O331" s="60"/>
      <c r="P331" s="60"/>
      <c r="Q331" s="60"/>
      <c r="R331" s="60"/>
      <c r="S331" s="60"/>
      <c r="T331" s="61"/>
      <c r="AT331" s="14" t="s">
        <v>112</v>
      </c>
      <c r="AU331" s="14" t="s">
        <v>75</v>
      </c>
    </row>
    <row r="332" spans="2:65" s="1" customFormat="1" ht="21.6" customHeight="1">
      <c r="B332" s="31"/>
      <c r="C332" s="173" t="s">
        <v>434</v>
      </c>
      <c r="D332" s="173" t="s">
        <v>106</v>
      </c>
      <c r="E332" s="174" t="s">
        <v>649</v>
      </c>
      <c r="F332" s="175" t="s">
        <v>650</v>
      </c>
      <c r="G332" s="176" t="s">
        <v>234</v>
      </c>
      <c r="H332" s="177">
        <v>15</v>
      </c>
      <c r="I332" s="178"/>
      <c r="J332" s="177">
        <f>ROUND(I332*H332,15)</f>
        <v>0</v>
      </c>
      <c r="K332" s="175" t="s">
        <v>110</v>
      </c>
      <c r="L332" s="35"/>
      <c r="M332" s="179" t="s">
        <v>18</v>
      </c>
      <c r="N332" s="180" t="s">
        <v>39</v>
      </c>
      <c r="O332" s="60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AR332" s="183" t="s">
        <v>111</v>
      </c>
      <c r="AT332" s="183" t="s">
        <v>106</v>
      </c>
      <c r="AU332" s="183" t="s">
        <v>75</v>
      </c>
      <c r="AY332" s="14" t="s">
        <v>103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4" t="s">
        <v>75</v>
      </c>
      <c r="BK332" s="185">
        <f>ROUND(I332*H332,15)</f>
        <v>0</v>
      </c>
      <c r="BL332" s="14" t="s">
        <v>111</v>
      </c>
      <c r="BM332" s="183" t="s">
        <v>651</v>
      </c>
    </row>
    <row r="333" spans="2:65" s="1" customFormat="1" ht="67.2">
      <c r="B333" s="31"/>
      <c r="C333" s="32"/>
      <c r="D333" s="186" t="s">
        <v>112</v>
      </c>
      <c r="E333" s="32"/>
      <c r="F333" s="187" t="s">
        <v>652</v>
      </c>
      <c r="G333" s="32"/>
      <c r="H333" s="32"/>
      <c r="I333" s="100"/>
      <c r="J333" s="32"/>
      <c r="K333" s="32"/>
      <c r="L333" s="35"/>
      <c r="M333" s="188"/>
      <c r="N333" s="60"/>
      <c r="O333" s="60"/>
      <c r="P333" s="60"/>
      <c r="Q333" s="60"/>
      <c r="R333" s="60"/>
      <c r="S333" s="60"/>
      <c r="T333" s="61"/>
      <c r="AT333" s="14" t="s">
        <v>112</v>
      </c>
      <c r="AU333" s="14" t="s">
        <v>75</v>
      </c>
    </row>
    <row r="334" spans="2:65" s="1" customFormat="1" ht="21.6" customHeight="1">
      <c r="B334" s="31"/>
      <c r="C334" s="173" t="s">
        <v>653</v>
      </c>
      <c r="D334" s="173" t="s">
        <v>106</v>
      </c>
      <c r="E334" s="174" t="s">
        <v>654</v>
      </c>
      <c r="F334" s="175" t="s">
        <v>655</v>
      </c>
      <c r="G334" s="176" t="s">
        <v>234</v>
      </c>
      <c r="H334" s="177">
        <v>13</v>
      </c>
      <c r="I334" s="178"/>
      <c r="J334" s="177">
        <f>ROUND(I334*H334,15)</f>
        <v>0</v>
      </c>
      <c r="K334" s="175" t="s">
        <v>110</v>
      </c>
      <c r="L334" s="35"/>
      <c r="M334" s="179" t="s">
        <v>18</v>
      </c>
      <c r="N334" s="180" t="s">
        <v>39</v>
      </c>
      <c r="O334" s="60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AR334" s="183" t="s">
        <v>111</v>
      </c>
      <c r="AT334" s="183" t="s">
        <v>106</v>
      </c>
      <c r="AU334" s="183" t="s">
        <v>75</v>
      </c>
      <c r="AY334" s="14" t="s">
        <v>103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4" t="s">
        <v>75</v>
      </c>
      <c r="BK334" s="185">
        <f>ROUND(I334*H334,15)</f>
        <v>0</v>
      </c>
      <c r="BL334" s="14" t="s">
        <v>111</v>
      </c>
      <c r="BM334" s="183" t="s">
        <v>656</v>
      </c>
    </row>
    <row r="335" spans="2:65" s="1" customFormat="1" ht="67.2">
      <c r="B335" s="31"/>
      <c r="C335" s="32"/>
      <c r="D335" s="186" t="s">
        <v>112</v>
      </c>
      <c r="E335" s="32"/>
      <c r="F335" s="187" t="s">
        <v>657</v>
      </c>
      <c r="G335" s="32"/>
      <c r="H335" s="32"/>
      <c r="I335" s="100"/>
      <c r="J335" s="32"/>
      <c r="K335" s="32"/>
      <c r="L335" s="35"/>
      <c r="M335" s="188"/>
      <c r="N335" s="60"/>
      <c r="O335" s="60"/>
      <c r="P335" s="60"/>
      <c r="Q335" s="60"/>
      <c r="R335" s="60"/>
      <c r="S335" s="60"/>
      <c r="T335" s="61"/>
      <c r="AT335" s="14" t="s">
        <v>112</v>
      </c>
      <c r="AU335" s="14" t="s">
        <v>75</v>
      </c>
    </row>
    <row r="336" spans="2:65" s="1" customFormat="1" ht="21.6" customHeight="1">
      <c r="B336" s="31"/>
      <c r="C336" s="173" t="s">
        <v>439</v>
      </c>
      <c r="D336" s="173" t="s">
        <v>106</v>
      </c>
      <c r="E336" s="174" t="s">
        <v>658</v>
      </c>
      <c r="F336" s="175" t="s">
        <v>659</v>
      </c>
      <c r="G336" s="176" t="s">
        <v>234</v>
      </c>
      <c r="H336" s="177">
        <v>1</v>
      </c>
      <c r="I336" s="178"/>
      <c r="J336" s="177">
        <f>ROUND(I336*H336,15)</f>
        <v>0</v>
      </c>
      <c r="K336" s="175" t="s">
        <v>110</v>
      </c>
      <c r="L336" s="35"/>
      <c r="M336" s="179" t="s">
        <v>18</v>
      </c>
      <c r="N336" s="180" t="s">
        <v>39</v>
      </c>
      <c r="O336" s="60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AR336" s="183" t="s">
        <v>111</v>
      </c>
      <c r="AT336" s="183" t="s">
        <v>106</v>
      </c>
      <c r="AU336" s="183" t="s">
        <v>75</v>
      </c>
      <c r="AY336" s="14" t="s">
        <v>103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4" t="s">
        <v>75</v>
      </c>
      <c r="BK336" s="185">
        <f>ROUND(I336*H336,15)</f>
        <v>0</v>
      </c>
      <c r="BL336" s="14" t="s">
        <v>111</v>
      </c>
      <c r="BM336" s="183" t="s">
        <v>660</v>
      </c>
    </row>
    <row r="337" spans="2:65" s="1" customFormat="1" ht="67.2">
      <c r="B337" s="31"/>
      <c r="C337" s="32"/>
      <c r="D337" s="186" t="s">
        <v>112</v>
      </c>
      <c r="E337" s="32"/>
      <c r="F337" s="187" t="s">
        <v>661</v>
      </c>
      <c r="G337" s="32"/>
      <c r="H337" s="32"/>
      <c r="I337" s="100"/>
      <c r="J337" s="32"/>
      <c r="K337" s="32"/>
      <c r="L337" s="35"/>
      <c r="M337" s="188"/>
      <c r="N337" s="60"/>
      <c r="O337" s="60"/>
      <c r="P337" s="60"/>
      <c r="Q337" s="60"/>
      <c r="R337" s="60"/>
      <c r="S337" s="60"/>
      <c r="T337" s="61"/>
      <c r="AT337" s="14" t="s">
        <v>112</v>
      </c>
      <c r="AU337" s="14" t="s">
        <v>75</v>
      </c>
    </row>
    <row r="338" spans="2:65" s="1" customFormat="1" ht="21.6" customHeight="1">
      <c r="B338" s="31"/>
      <c r="C338" s="173" t="s">
        <v>662</v>
      </c>
      <c r="D338" s="173" t="s">
        <v>106</v>
      </c>
      <c r="E338" s="174" t="s">
        <v>663</v>
      </c>
      <c r="F338" s="175" t="s">
        <v>664</v>
      </c>
      <c r="G338" s="176" t="s">
        <v>234</v>
      </c>
      <c r="H338" s="177">
        <v>1</v>
      </c>
      <c r="I338" s="178"/>
      <c r="J338" s="177">
        <f>ROUND(I338*H338,15)</f>
        <v>0</v>
      </c>
      <c r="K338" s="175" t="s">
        <v>110</v>
      </c>
      <c r="L338" s="35"/>
      <c r="M338" s="179" t="s">
        <v>18</v>
      </c>
      <c r="N338" s="180" t="s">
        <v>39</v>
      </c>
      <c r="O338" s="60"/>
      <c r="P338" s="181">
        <f>O338*H338</f>
        <v>0</v>
      </c>
      <c r="Q338" s="181">
        <v>0</v>
      </c>
      <c r="R338" s="181">
        <f>Q338*H338</f>
        <v>0</v>
      </c>
      <c r="S338" s="181">
        <v>0</v>
      </c>
      <c r="T338" s="182">
        <f>S338*H338</f>
        <v>0</v>
      </c>
      <c r="AR338" s="183" t="s">
        <v>111</v>
      </c>
      <c r="AT338" s="183" t="s">
        <v>106</v>
      </c>
      <c r="AU338" s="183" t="s">
        <v>75</v>
      </c>
      <c r="AY338" s="14" t="s">
        <v>103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4" t="s">
        <v>75</v>
      </c>
      <c r="BK338" s="185">
        <f>ROUND(I338*H338,15)</f>
        <v>0</v>
      </c>
      <c r="BL338" s="14" t="s">
        <v>111</v>
      </c>
      <c r="BM338" s="183" t="s">
        <v>665</v>
      </c>
    </row>
    <row r="339" spans="2:65" s="1" customFormat="1" ht="67.2">
      <c r="B339" s="31"/>
      <c r="C339" s="32"/>
      <c r="D339" s="186" t="s">
        <v>112</v>
      </c>
      <c r="E339" s="32"/>
      <c r="F339" s="187" t="s">
        <v>666</v>
      </c>
      <c r="G339" s="32"/>
      <c r="H339" s="32"/>
      <c r="I339" s="100"/>
      <c r="J339" s="32"/>
      <c r="K339" s="32"/>
      <c r="L339" s="35"/>
      <c r="M339" s="188"/>
      <c r="N339" s="60"/>
      <c r="O339" s="60"/>
      <c r="P339" s="60"/>
      <c r="Q339" s="60"/>
      <c r="R339" s="60"/>
      <c r="S339" s="60"/>
      <c r="T339" s="61"/>
      <c r="AT339" s="14" t="s">
        <v>112</v>
      </c>
      <c r="AU339" s="14" t="s">
        <v>75</v>
      </c>
    </row>
    <row r="340" spans="2:65" s="1" customFormat="1" ht="32.4" customHeight="1">
      <c r="B340" s="31"/>
      <c r="C340" s="173" t="s">
        <v>443</v>
      </c>
      <c r="D340" s="173" t="s">
        <v>106</v>
      </c>
      <c r="E340" s="174" t="s">
        <v>667</v>
      </c>
      <c r="F340" s="175" t="s">
        <v>668</v>
      </c>
      <c r="G340" s="176" t="s">
        <v>234</v>
      </c>
      <c r="H340" s="177">
        <v>1</v>
      </c>
      <c r="I340" s="178"/>
      <c r="J340" s="177">
        <f>ROUND(I340*H340,15)</f>
        <v>0</v>
      </c>
      <c r="K340" s="175" t="s">
        <v>110</v>
      </c>
      <c r="L340" s="35"/>
      <c r="M340" s="179" t="s">
        <v>18</v>
      </c>
      <c r="N340" s="180" t="s">
        <v>39</v>
      </c>
      <c r="O340" s="60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AR340" s="183" t="s">
        <v>111</v>
      </c>
      <c r="AT340" s="183" t="s">
        <v>106</v>
      </c>
      <c r="AU340" s="183" t="s">
        <v>75</v>
      </c>
      <c r="AY340" s="14" t="s">
        <v>103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4" t="s">
        <v>75</v>
      </c>
      <c r="BK340" s="185">
        <f>ROUND(I340*H340,15)</f>
        <v>0</v>
      </c>
      <c r="BL340" s="14" t="s">
        <v>111</v>
      </c>
      <c r="BM340" s="183" t="s">
        <v>669</v>
      </c>
    </row>
    <row r="341" spans="2:65" s="1" customFormat="1" ht="67.2">
      <c r="B341" s="31"/>
      <c r="C341" s="32"/>
      <c r="D341" s="186" t="s">
        <v>112</v>
      </c>
      <c r="E341" s="32"/>
      <c r="F341" s="187" t="s">
        <v>670</v>
      </c>
      <c r="G341" s="32"/>
      <c r="H341" s="32"/>
      <c r="I341" s="100"/>
      <c r="J341" s="32"/>
      <c r="K341" s="32"/>
      <c r="L341" s="35"/>
      <c r="M341" s="188"/>
      <c r="N341" s="60"/>
      <c r="O341" s="60"/>
      <c r="P341" s="60"/>
      <c r="Q341" s="60"/>
      <c r="R341" s="60"/>
      <c r="S341" s="60"/>
      <c r="T341" s="61"/>
      <c r="AT341" s="14" t="s">
        <v>112</v>
      </c>
      <c r="AU341" s="14" t="s">
        <v>75</v>
      </c>
    </row>
    <row r="342" spans="2:65" s="1" customFormat="1" ht="32.4" customHeight="1">
      <c r="B342" s="31"/>
      <c r="C342" s="173" t="s">
        <v>460</v>
      </c>
      <c r="D342" s="173" t="s">
        <v>106</v>
      </c>
      <c r="E342" s="174" t="s">
        <v>671</v>
      </c>
      <c r="F342" s="175" t="s">
        <v>672</v>
      </c>
      <c r="G342" s="176" t="s">
        <v>673</v>
      </c>
      <c r="H342" s="177">
        <v>1</v>
      </c>
      <c r="I342" s="178"/>
      <c r="J342" s="177">
        <f>ROUND(I342*H342,15)</f>
        <v>0</v>
      </c>
      <c r="K342" s="175" t="s">
        <v>110</v>
      </c>
      <c r="L342" s="35"/>
      <c r="M342" s="179" t="s">
        <v>18</v>
      </c>
      <c r="N342" s="180" t="s">
        <v>39</v>
      </c>
      <c r="O342" s="60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AR342" s="183" t="s">
        <v>111</v>
      </c>
      <c r="AT342" s="183" t="s">
        <v>106</v>
      </c>
      <c r="AU342" s="183" t="s">
        <v>75</v>
      </c>
      <c r="AY342" s="14" t="s">
        <v>103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4" t="s">
        <v>75</v>
      </c>
      <c r="BK342" s="185">
        <f>ROUND(I342*H342,15)</f>
        <v>0</v>
      </c>
      <c r="BL342" s="14" t="s">
        <v>111</v>
      </c>
      <c r="BM342" s="183" t="s">
        <v>674</v>
      </c>
    </row>
    <row r="343" spans="2:65" s="1" customFormat="1" ht="28.8">
      <c r="B343" s="31"/>
      <c r="C343" s="32"/>
      <c r="D343" s="186" t="s">
        <v>112</v>
      </c>
      <c r="E343" s="32"/>
      <c r="F343" s="187" t="s">
        <v>672</v>
      </c>
      <c r="G343" s="32"/>
      <c r="H343" s="32"/>
      <c r="I343" s="100"/>
      <c r="J343" s="32"/>
      <c r="K343" s="32"/>
      <c r="L343" s="35"/>
      <c r="M343" s="188"/>
      <c r="N343" s="60"/>
      <c r="O343" s="60"/>
      <c r="P343" s="60"/>
      <c r="Q343" s="60"/>
      <c r="R343" s="60"/>
      <c r="S343" s="60"/>
      <c r="T343" s="61"/>
      <c r="AT343" s="14" t="s">
        <v>112</v>
      </c>
      <c r="AU343" s="14" t="s">
        <v>75</v>
      </c>
    </row>
    <row r="344" spans="2:65" s="1" customFormat="1" ht="21.6" customHeight="1">
      <c r="B344" s="31"/>
      <c r="C344" s="173" t="s">
        <v>675</v>
      </c>
      <c r="D344" s="173" t="s">
        <v>106</v>
      </c>
      <c r="E344" s="174" t="s">
        <v>676</v>
      </c>
      <c r="F344" s="175" t="s">
        <v>677</v>
      </c>
      <c r="G344" s="176" t="s">
        <v>673</v>
      </c>
      <c r="H344" s="177">
        <v>1</v>
      </c>
      <c r="I344" s="178"/>
      <c r="J344" s="177">
        <f>ROUND(I344*H344,15)</f>
        <v>0</v>
      </c>
      <c r="K344" s="175" t="s">
        <v>110</v>
      </c>
      <c r="L344" s="35"/>
      <c r="M344" s="179" t="s">
        <v>18</v>
      </c>
      <c r="N344" s="180" t="s">
        <v>39</v>
      </c>
      <c r="O344" s="60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AR344" s="183" t="s">
        <v>111</v>
      </c>
      <c r="AT344" s="183" t="s">
        <v>106</v>
      </c>
      <c r="AU344" s="183" t="s">
        <v>75</v>
      </c>
      <c r="AY344" s="14" t="s">
        <v>103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4" t="s">
        <v>75</v>
      </c>
      <c r="BK344" s="185">
        <f>ROUND(I344*H344,15)</f>
        <v>0</v>
      </c>
      <c r="BL344" s="14" t="s">
        <v>111</v>
      </c>
      <c r="BM344" s="183" t="s">
        <v>678</v>
      </c>
    </row>
    <row r="345" spans="2:65" s="1" customFormat="1" ht="19.2">
      <c r="B345" s="31"/>
      <c r="C345" s="32"/>
      <c r="D345" s="186" t="s">
        <v>112</v>
      </c>
      <c r="E345" s="32"/>
      <c r="F345" s="187" t="s">
        <v>677</v>
      </c>
      <c r="G345" s="32"/>
      <c r="H345" s="32"/>
      <c r="I345" s="100"/>
      <c r="J345" s="32"/>
      <c r="K345" s="32"/>
      <c r="L345" s="35"/>
      <c r="M345" s="198"/>
      <c r="N345" s="199"/>
      <c r="O345" s="199"/>
      <c r="P345" s="199"/>
      <c r="Q345" s="199"/>
      <c r="R345" s="199"/>
      <c r="S345" s="199"/>
      <c r="T345" s="200"/>
      <c r="AT345" s="14" t="s">
        <v>112</v>
      </c>
      <c r="AU345" s="14" t="s">
        <v>75</v>
      </c>
    </row>
    <row r="346" spans="2:65" s="1" customFormat="1" ht="6.9" customHeight="1">
      <c r="B346" s="43"/>
      <c r="C346" s="44"/>
      <c r="D346" s="44"/>
      <c r="E346" s="44"/>
      <c r="F346" s="44"/>
      <c r="G346" s="44"/>
      <c r="H346" s="44"/>
      <c r="I346" s="124"/>
      <c r="J346" s="44"/>
      <c r="K346" s="44"/>
      <c r="L346" s="35"/>
    </row>
  </sheetData>
  <sheetProtection algorithmName="SHA-512" hashValue="+grhNnKoghxMqVcndXmpMcbqKjBiiLffYi7NtoYD/BYRchRb1kehLkLoBLdHimzVZqClRMTEQGWBSUs7B6fItg==" saltValue="9MT6beao8A+IHWTa/H3/mVRKFFnrH+yst0AvqLcGftH5L5aTtmRZ5g0NTCuRhiohu02bKDA1kh/RUVsFrAS7VQ==" spinCount="100000" sheet="1" objects="1" scenarios="1" formatColumns="0" formatRows="0" autoFilter="0"/>
  <autoFilter ref="C81:K34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.199999999999999"/>
  <cols>
    <col min="1" max="1" width="8.28515625" style="201" customWidth="1"/>
    <col min="2" max="2" width="1.7109375" style="201" customWidth="1"/>
    <col min="3" max="4" width="5" style="201" customWidth="1"/>
    <col min="5" max="5" width="11.7109375" style="201" customWidth="1"/>
    <col min="6" max="6" width="9.140625" style="201" customWidth="1"/>
    <col min="7" max="7" width="5" style="201" customWidth="1"/>
    <col min="8" max="8" width="77.85546875" style="201" customWidth="1"/>
    <col min="9" max="10" width="20" style="201" customWidth="1"/>
    <col min="11" max="11" width="1.7109375" style="201" customWidth="1"/>
  </cols>
  <sheetData>
    <row r="1" spans="2:11" ht="37.5" customHeight="1"/>
    <row r="2" spans="2:1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2" customFormat="1" ht="45" customHeight="1">
      <c r="B3" s="205"/>
      <c r="C3" s="332" t="s">
        <v>679</v>
      </c>
      <c r="D3" s="332"/>
      <c r="E3" s="332"/>
      <c r="F3" s="332"/>
      <c r="G3" s="332"/>
      <c r="H3" s="332"/>
      <c r="I3" s="332"/>
      <c r="J3" s="332"/>
      <c r="K3" s="206"/>
    </row>
    <row r="4" spans="2:11" ht="25.5" customHeight="1">
      <c r="B4" s="207"/>
      <c r="C4" s="336" t="s">
        <v>680</v>
      </c>
      <c r="D4" s="336"/>
      <c r="E4" s="336"/>
      <c r="F4" s="336"/>
      <c r="G4" s="336"/>
      <c r="H4" s="336"/>
      <c r="I4" s="336"/>
      <c r="J4" s="336"/>
      <c r="K4" s="208"/>
    </row>
    <row r="5" spans="2:1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>
      <c r="B6" s="207"/>
      <c r="C6" s="334" t="s">
        <v>681</v>
      </c>
      <c r="D6" s="334"/>
      <c r="E6" s="334"/>
      <c r="F6" s="334"/>
      <c r="G6" s="334"/>
      <c r="H6" s="334"/>
      <c r="I6" s="334"/>
      <c r="J6" s="334"/>
      <c r="K6" s="208"/>
    </row>
    <row r="7" spans="2:11" ht="15" customHeight="1">
      <c r="B7" s="211"/>
      <c r="C7" s="334" t="s">
        <v>682</v>
      </c>
      <c r="D7" s="334"/>
      <c r="E7" s="334"/>
      <c r="F7" s="334"/>
      <c r="G7" s="334"/>
      <c r="H7" s="334"/>
      <c r="I7" s="334"/>
      <c r="J7" s="334"/>
      <c r="K7" s="208"/>
    </row>
    <row r="8" spans="2:1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>
      <c r="B9" s="211"/>
      <c r="C9" s="334" t="s">
        <v>683</v>
      </c>
      <c r="D9" s="334"/>
      <c r="E9" s="334"/>
      <c r="F9" s="334"/>
      <c r="G9" s="334"/>
      <c r="H9" s="334"/>
      <c r="I9" s="334"/>
      <c r="J9" s="334"/>
      <c r="K9" s="208"/>
    </row>
    <row r="10" spans="2:11" ht="15" customHeight="1">
      <c r="B10" s="211"/>
      <c r="C10" s="210"/>
      <c r="D10" s="334" t="s">
        <v>684</v>
      </c>
      <c r="E10" s="334"/>
      <c r="F10" s="334"/>
      <c r="G10" s="334"/>
      <c r="H10" s="334"/>
      <c r="I10" s="334"/>
      <c r="J10" s="334"/>
      <c r="K10" s="208"/>
    </row>
    <row r="11" spans="2:11" ht="15" customHeight="1">
      <c r="B11" s="211"/>
      <c r="C11" s="212"/>
      <c r="D11" s="334" t="s">
        <v>685</v>
      </c>
      <c r="E11" s="334"/>
      <c r="F11" s="334"/>
      <c r="G11" s="334"/>
      <c r="H11" s="334"/>
      <c r="I11" s="334"/>
      <c r="J11" s="334"/>
      <c r="K11" s="208"/>
    </row>
    <row r="12" spans="2:1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ht="15" customHeight="1">
      <c r="B13" s="211"/>
      <c r="C13" s="212"/>
      <c r="D13" s="213" t="s">
        <v>686</v>
      </c>
      <c r="E13" s="210"/>
      <c r="F13" s="210"/>
      <c r="G13" s="210"/>
      <c r="H13" s="210"/>
      <c r="I13" s="210"/>
      <c r="J13" s="210"/>
      <c r="K13" s="208"/>
    </row>
    <row r="14" spans="2:1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ht="15" customHeight="1">
      <c r="B15" s="211"/>
      <c r="C15" s="212"/>
      <c r="D15" s="334" t="s">
        <v>687</v>
      </c>
      <c r="E15" s="334"/>
      <c r="F15" s="334"/>
      <c r="G15" s="334"/>
      <c r="H15" s="334"/>
      <c r="I15" s="334"/>
      <c r="J15" s="334"/>
      <c r="K15" s="208"/>
    </row>
    <row r="16" spans="2:11" ht="15" customHeight="1">
      <c r="B16" s="211"/>
      <c r="C16" s="212"/>
      <c r="D16" s="334" t="s">
        <v>688</v>
      </c>
      <c r="E16" s="334"/>
      <c r="F16" s="334"/>
      <c r="G16" s="334"/>
      <c r="H16" s="334"/>
      <c r="I16" s="334"/>
      <c r="J16" s="334"/>
      <c r="K16" s="208"/>
    </row>
    <row r="17" spans="2:11" ht="15" customHeight="1">
      <c r="B17" s="211"/>
      <c r="C17" s="212"/>
      <c r="D17" s="334" t="s">
        <v>689</v>
      </c>
      <c r="E17" s="334"/>
      <c r="F17" s="334"/>
      <c r="G17" s="334"/>
      <c r="H17" s="334"/>
      <c r="I17" s="334"/>
      <c r="J17" s="334"/>
      <c r="K17" s="208"/>
    </row>
    <row r="18" spans="2:11" ht="15" customHeight="1">
      <c r="B18" s="211"/>
      <c r="C18" s="212"/>
      <c r="D18" s="212"/>
      <c r="E18" s="214" t="s">
        <v>74</v>
      </c>
      <c r="F18" s="334" t="s">
        <v>690</v>
      </c>
      <c r="G18" s="334"/>
      <c r="H18" s="334"/>
      <c r="I18" s="334"/>
      <c r="J18" s="334"/>
      <c r="K18" s="208"/>
    </row>
    <row r="19" spans="2:11" ht="15" customHeight="1">
      <c r="B19" s="211"/>
      <c r="C19" s="212"/>
      <c r="D19" s="212"/>
      <c r="E19" s="214" t="s">
        <v>691</v>
      </c>
      <c r="F19" s="334" t="s">
        <v>692</v>
      </c>
      <c r="G19" s="334"/>
      <c r="H19" s="334"/>
      <c r="I19" s="334"/>
      <c r="J19" s="334"/>
      <c r="K19" s="208"/>
    </row>
    <row r="20" spans="2:11" ht="15" customHeight="1">
      <c r="B20" s="211"/>
      <c r="C20" s="212"/>
      <c r="D20" s="212"/>
      <c r="E20" s="214" t="s">
        <v>693</v>
      </c>
      <c r="F20" s="334" t="s">
        <v>694</v>
      </c>
      <c r="G20" s="334"/>
      <c r="H20" s="334"/>
      <c r="I20" s="334"/>
      <c r="J20" s="334"/>
      <c r="K20" s="208"/>
    </row>
    <row r="21" spans="2:11" ht="15" customHeight="1">
      <c r="B21" s="211"/>
      <c r="C21" s="212"/>
      <c r="D21" s="212"/>
      <c r="E21" s="214" t="s">
        <v>695</v>
      </c>
      <c r="F21" s="334" t="s">
        <v>696</v>
      </c>
      <c r="G21" s="334"/>
      <c r="H21" s="334"/>
      <c r="I21" s="334"/>
      <c r="J21" s="334"/>
      <c r="K21" s="208"/>
    </row>
    <row r="22" spans="2:11" ht="15" customHeight="1">
      <c r="B22" s="211"/>
      <c r="C22" s="212"/>
      <c r="D22" s="212"/>
      <c r="E22" s="214" t="s">
        <v>408</v>
      </c>
      <c r="F22" s="334" t="s">
        <v>409</v>
      </c>
      <c r="G22" s="334"/>
      <c r="H22" s="334"/>
      <c r="I22" s="334"/>
      <c r="J22" s="334"/>
      <c r="K22" s="208"/>
    </row>
    <row r="23" spans="2:11" ht="15" customHeight="1">
      <c r="B23" s="211"/>
      <c r="C23" s="212"/>
      <c r="D23" s="212"/>
      <c r="E23" s="214" t="s">
        <v>697</v>
      </c>
      <c r="F23" s="334" t="s">
        <v>698</v>
      </c>
      <c r="G23" s="334"/>
      <c r="H23" s="334"/>
      <c r="I23" s="334"/>
      <c r="J23" s="334"/>
      <c r="K23" s="208"/>
    </row>
    <row r="24" spans="2:1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ht="15" customHeight="1">
      <c r="B25" s="211"/>
      <c r="C25" s="334" t="s">
        <v>699</v>
      </c>
      <c r="D25" s="334"/>
      <c r="E25" s="334"/>
      <c r="F25" s="334"/>
      <c r="G25" s="334"/>
      <c r="H25" s="334"/>
      <c r="I25" s="334"/>
      <c r="J25" s="334"/>
      <c r="K25" s="208"/>
    </row>
    <row r="26" spans="2:11" ht="15" customHeight="1">
      <c r="B26" s="211"/>
      <c r="C26" s="334" t="s">
        <v>700</v>
      </c>
      <c r="D26" s="334"/>
      <c r="E26" s="334"/>
      <c r="F26" s="334"/>
      <c r="G26" s="334"/>
      <c r="H26" s="334"/>
      <c r="I26" s="334"/>
      <c r="J26" s="334"/>
      <c r="K26" s="208"/>
    </row>
    <row r="27" spans="2:11" ht="15" customHeight="1">
      <c r="B27" s="211"/>
      <c r="C27" s="210"/>
      <c r="D27" s="334" t="s">
        <v>701</v>
      </c>
      <c r="E27" s="334"/>
      <c r="F27" s="334"/>
      <c r="G27" s="334"/>
      <c r="H27" s="334"/>
      <c r="I27" s="334"/>
      <c r="J27" s="334"/>
      <c r="K27" s="208"/>
    </row>
    <row r="28" spans="2:11" ht="15" customHeight="1">
      <c r="B28" s="211"/>
      <c r="C28" s="212"/>
      <c r="D28" s="334" t="s">
        <v>702</v>
      </c>
      <c r="E28" s="334"/>
      <c r="F28" s="334"/>
      <c r="G28" s="334"/>
      <c r="H28" s="334"/>
      <c r="I28" s="334"/>
      <c r="J28" s="334"/>
      <c r="K28" s="208"/>
    </row>
    <row r="29" spans="2:1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ht="15" customHeight="1">
      <c r="B30" s="211"/>
      <c r="C30" s="212"/>
      <c r="D30" s="334" t="s">
        <v>703</v>
      </c>
      <c r="E30" s="334"/>
      <c r="F30" s="334"/>
      <c r="G30" s="334"/>
      <c r="H30" s="334"/>
      <c r="I30" s="334"/>
      <c r="J30" s="334"/>
      <c r="K30" s="208"/>
    </row>
    <row r="31" spans="2:11" ht="15" customHeight="1">
      <c r="B31" s="211"/>
      <c r="C31" s="212"/>
      <c r="D31" s="334" t="s">
        <v>704</v>
      </c>
      <c r="E31" s="334"/>
      <c r="F31" s="334"/>
      <c r="G31" s="334"/>
      <c r="H31" s="334"/>
      <c r="I31" s="334"/>
      <c r="J31" s="334"/>
      <c r="K31" s="208"/>
    </row>
    <row r="32" spans="2:1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ht="15" customHeight="1">
      <c r="B33" s="211"/>
      <c r="C33" s="212"/>
      <c r="D33" s="334" t="s">
        <v>705</v>
      </c>
      <c r="E33" s="334"/>
      <c r="F33" s="334"/>
      <c r="G33" s="334"/>
      <c r="H33" s="334"/>
      <c r="I33" s="334"/>
      <c r="J33" s="334"/>
      <c r="K33" s="208"/>
    </row>
    <row r="34" spans="2:11" ht="15" customHeight="1">
      <c r="B34" s="211"/>
      <c r="C34" s="212"/>
      <c r="D34" s="334" t="s">
        <v>706</v>
      </c>
      <c r="E34" s="334"/>
      <c r="F34" s="334"/>
      <c r="G34" s="334"/>
      <c r="H34" s="334"/>
      <c r="I34" s="334"/>
      <c r="J34" s="334"/>
      <c r="K34" s="208"/>
    </row>
    <row r="35" spans="2:11" ht="15" customHeight="1">
      <c r="B35" s="211"/>
      <c r="C35" s="212"/>
      <c r="D35" s="334" t="s">
        <v>707</v>
      </c>
      <c r="E35" s="334"/>
      <c r="F35" s="334"/>
      <c r="G35" s="334"/>
      <c r="H35" s="334"/>
      <c r="I35" s="334"/>
      <c r="J35" s="334"/>
      <c r="K35" s="208"/>
    </row>
    <row r="36" spans="2:11" ht="15" customHeight="1">
      <c r="B36" s="211"/>
      <c r="C36" s="212"/>
      <c r="D36" s="210"/>
      <c r="E36" s="213" t="s">
        <v>89</v>
      </c>
      <c r="F36" s="210"/>
      <c r="G36" s="334" t="s">
        <v>708</v>
      </c>
      <c r="H36" s="334"/>
      <c r="I36" s="334"/>
      <c r="J36" s="334"/>
      <c r="K36" s="208"/>
    </row>
    <row r="37" spans="2:11" ht="30.75" customHeight="1">
      <c r="B37" s="211"/>
      <c r="C37" s="212"/>
      <c r="D37" s="210"/>
      <c r="E37" s="213" t="s">
        <v>709</v>
      </c>
      <c r="F37" s="210"/>
      <c r="G37" s="334" t="s">
        <v>710</v>
      </c>
      <c r="H37" s="334"/>
      <c r="I37" s="334"/>
      <c r="J37" s="334"/>
      <c r="K37" s="208"/>
    </row>
    <row r="38" spans="2:11" ht="15" customHeight="1">
      <c r="B38" s="211"/>
      <c r="C38" s="212"/>
      <c r="D38" s="210"/>
      <c r="E38" s="213" t="s">
        <v>49</v>
      </c>
      <c r="F38" s="210"/>
      <c r="G38" s="334" t="s">
        <v>711</v>
      </c>
      <c r="H38" s="334"/>
      <c r="I38" s="334"/>
      <c r="J38" s="334"/>
      <c r="K38" s="208"/>
    </row>
    <row r="39" spans="2:11" ht="15" customHeight="1">
      <c r="B39" s="211"/>
      <c r="C39" s="212"/>
      <c r="D39" s="210"/>
      <c r="E39" s="213" t="s">
        <v>50</v>
      </c>
      <c r="F39" s="210"/>
      <c r="G39" s="334" t="s">
        <v>712</v>
      </c>
      <c r="H39" s="334"/>
      <c r="I39" s="334"/>
      <c r="J39" s="334"/>
      <c r="K39" s="208"/>
    </row>
    <row r="40" spans="2:11" ht="15" customHeight="1">
      <c r="B40" s="211"/>
      <c r="C40" s="212"/>
      <c r="D40" s="210"/>
      <c r="E40" s="213" t="s">
        <v>90</v>
      </c>
      <c r="F40" s="210"/>
      <c r="G40" s="334" t="s">
        <v>713</v>
      </c>
      <c r="H40" s="334"/>
      <c r="I40" s="334"/>
      <c r="J40" s="334"/>
      <c r="K40" s="208"/>
    </row>
    <row r="41" spans="2:11" ht="15" customHeight="1">
      <c r="B41" s="211"/>
      <c r="C41" s="212"/>
      <c r="D41" s="210"/>
      <c r="E41" s="213" t="s">
        <v>91</v>
      </c>
      <c r="F41" s="210"/>
      <c r="G41" s="334" t="s">
        <v>714</v>
      </c>
      <c r="H41" s="334"/>
      <c r="I41" s="334"/>
      <c r="J41" s="334"/>
      <c r="K41" s="208"/>
    </row>
    <row r="42" spans="2:11" ht="15" customHeight="1">
      <c r="B42" s="211"/>
      <c r="C42" s="212"/>
      <c r="D42" s="210"/>
      <c r="E42" s="213" t="s">
        <v>715</v>
      </c>
      <c r="F42" s="210"/>
      <c r="G42" s="334" t="s">
        <v>716</v>
      </c>
      <c r="H42" s="334"/>
      <c r="I42" s="334"/>
      <c r="J42" s="334"/>
      <c r="K42" s="208"/>
    </row>
    <row r="43" spans="2:11" ht="15" customHeight="1">
      <c r="B43" s="211"/>
      <c r="C43" s="212"/>
      <c r="D43" s="210"/>
      <c r="E43" s="213"/>
      <c r="F43" s="210"/>
      <c r="G43" s="334" t="s">
        <v>717</v>
      </c>
      <c r="H43" s="334"/>
      <c r="I43" s="334"/>
      <c r="J43" s="334"/>
      <c r="K43" s="208"/>
    </row>
    <row r="44" spans="2:11" ht="15" customHeight="1">
      <c r="B44" s="211"/>
      <c r="C44" s="212"/>
      <c r="D44" s="210"/>
      <c r="E44" s="213" t="s">
        <v>718</v>
      </c>
      <c r="F44" s="210"/>
      <c r="G44" s="334" t="s">
        <v>719</v>
      </c>
      <c r="H44" s="334"/>
      <c r="I44" s="334"/>
      <c r="J44" s="334"/>
      <c r="K44" s="208"/>
    </row>
    <row r="45" spans="2:11" ht="15" customHeight="1">
      <c r="B45" s="211"/>
      <c r="C45" s="212"/>
      <c r="D45" s="210"/>
      <c r="E45" s="213" t="s">
        <v>93</v>
      </c>
      <c r="F45" s="210"/>
      <c r="G45" s="334" t="s">
        <v>720</v>
      </c>
      <c r="H45" s="334"/>
      <c r="I45" s="334"/>
      <c r="J45" s="334"/>
      <c r="K45" s="208"/>
    </row>
    <row r="46" spans="2:1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ht="15" customHeight="1">
      <c r="B47" s="211"/>
      <c r="C47" s="212"/>
      <c r="D47" s="334" t="s">
        <v>721</v>
      </c>
      <c r="E47" s="334"/>
      <c r="F47" s="334"/>
      <c r="G47" s="334"/>
      <c r="H47" s="334"/>
      <c r="I47" s="334"/>
      <c r="J47" s="334"/>
      <c r="K47" s="208"/>
    </row>
    <row r="48" spans="2:11" ht="15" customHeight="1">
      <c r="B48" s="211"/>
      <c r="C48" s="212"/>
      <c r="D48" s="212"/>
      <c r="E48" s="334" t="s">
        <v>722</v>
      </c>
      <c r="F48" s="334"/>
      <c r="G48" s="334"/>
      <c r="H48" s="334"/>
      <c r="I48" s="334"/>
      <c r="J48" s="334"/>
      <c r="K48" s="208"/>
    </row>
    <row r="49" spans="2:11" ht="15" customHeight="1">
      <c r="B49" s="211"/>
      <c r="C49" s="212"/>
      <c r="D49" s="212"/>
      <c r="E49" s="334" t="s">
        <v>723</v>
      </c>
      <c r="F49" s="334"/>
      <c r="G49" s="334"/>
      <c r="H49" s="334"/>
      <c r="I49" s="334"/>
      <c r="J49" s="334"/>
      <c r="K49" s="208"/>
    </row>
    <row r="50" spans="2:11" ht="15" customHeight="1">
      <c r="B50" s="211"/>
      <c r="C50" s="212"/>
      <c r="D50" s="212"/>
      <c r="E50" s="334" t="s">
        <v>724</v>
      </c>
      <c r="F50" s="334"/>
      <c r="G50" s="334"/>
      <c r="H50" s="334"/>
      <c r="I50" s="334"/>
      <c r="J50" s="334"/>
      <c r="K50" s="208"/>
    </row>
    <row r="51" spans="2:11" ht="15" customHeight="1">
      <c r="B51" s="211"/>
      <c r="C51" s="212"/>
      <c r="D51" s="334" t="s">
        <v>725</v>
      </c>
      <c r="E51" s="334"/>
      <c r="F51" s="334"/>
      <c r="G51" s="334"/>
      <c r="H51" s="334"/>
      <c r="I51" s="334"/>
      <c r="J51" s="334"/>
      <c r="K51" s="208"/>
    </row>
    <row r="52" spans="2:11" ht="25.5" customHeight="1">
      <c r="B52" s="207"/>
      <c r="C52" s="336" t="s">
        <v>726</v>
      </c>
      <c r="D52" s="336"/>
      <c r="E52" s="336"/>
      <c r="F52" s="336"/>
      <c r="G52" s="336"/>
      <c r="H52" s="336"/>
      <c r="I52" s="336"/>
      <c r="J52" s="336"/>
      <c r="K52" s="208"/>
    </row>
    <row r="53" spans="2:1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ht="15" customHeight="1">
      <c r="B54" s="207"/>
      <c r="C54" s="334" t="s">
        <v>727</v>
      </c>
      <c r="D54" s="334"/>
      <c r="E54" s="334"/>
      <c r="F54" s="334"/>
      <c r="G54" s="334"/>
      <c r="H54" s="334"/>
      <c r="I54" s="334"/>
      <c r="J54" s="334"/>
      <c r="K54" s="208"/>
    </row>
    <row r="55" spans="2:11" ht="15" customHeight="1">
      <c r="B55" s="207"/>
      <c r="C55" s="334" t="s">
        <v>728</v>
      </c>
      <c r="D55" s="334"/>
      <c r="E55" s="334"/>
      <c r="F55" s="334"/>
      <c r="G55" s="334"/>
      <c r="H55" s="334"/>
      <c r="I55" s="334"/>
      <c r="J55" s="334"/>
      <c r="K55" s="208"/>
    </row>
    <row r="56" spans="2:1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ht="15" customHeight="1">
      <c r="B57" s="207"/>
      <c r="C57" s="334" t="s">
        <v>729</v>
      </c>
      <c r="D57" s="334"/>
      <c r="E57" s="334"/>
      <c r="F57" s="334"/>
      <c r="G57" s="334"/>
      <c r="H57" s="334"/>
      <c r="I57" s="334"/>
      <c r="J57" s="334"/>
      <c r="K57" s="208"/>
    </row>
    <row r="58" spans="2:11" ht="15" customHeight="1">
      <c r="B58" s="207"/>
      <c r="C58" s="212"/>
      <c r="D58" s="334" t="s">
        <v>730</v>
      </c>
      <c r="E58" s="334"/>
      <c r="F58" s="334"/>
      <c r="G58" s="334"/>
      <c r="H58" s="334"/>
      <c r="I58" s="334"/>
      <c r="J58" s="334"/>
      <c r="K58" s="208"/>
    </row>
    <row r="59" spans="2:11" ht="15" customHeight="1">
      <c r="B59" s="207"/>
      <c r="C59" s="212"/>
      <c r="D59" s="334" t="s">
        <v>731</v>
      </c>
      <c r="E59" s="334"/>
      <c r="F59" s="334"/>
      <c r="G59" s="334"/>
      <c r="H59" s="334"/>
      <c r="I59" s="334"/>
      <c r="J59" s="334"/>
      <c r="K59" s="208"/>
    </row>
    <row r="60" spans="2:11" ht="15" customHeight="1">
      <c r="B60" s="207"/>
      <c r="C60" s="212"/>
      <c r="D60" s="334" t="s">
        <v>732</v>
      </c>
      <c r="E60" s="334"/>
      <c r="F60" s="334"/>
      <c r="G60" s="334"/>
      <c r="H60" s="334"/>
      <c r="I60" s="334"/>
      <c r="J60" s="334"/>
      <c r="K60" s="208"/>
    </row>
    <row r="61" spans="2:11" ht="15" customHeight="1">
      <c r="B61" s="207"/>
      <c r="C61" s="212"/>
      <c r="D61" s="334" t="s">
        <v>733</v>
      </c>
      <c r="E61" s="334"/>
      <c r="F61" s="334"/>
      <c r="G61" s="334"/>
      <c r="H61" s="334"/>
      <c r="I61" s="334"/>
      <c r="J61" s="334"/>
      <c r="K61" s="208"/>
    </row>
    <row r="62" spans="2:11" ht="15" customHeight="1">
      <c r="B62" s="207"/>
      <c r="C62" s="212"/>
      <c r="D62" s="335" t="s">
        <v>734</v>
      </c>
      <c r="E62" s="335"/>
      <c r="F62" s="335"/>
      <c r="G62" s="335"/>
      <c r="H62" s="335"/>
      <c r="I62" s="335"/>
      <c r="J62" s="335"/>
      <c r="K62" s="208"/>
    </row>
    <row r="63" spans="2:11" ht="15" customHeight="1">
      <c r="B63" s="207"/>
      <c r="C63" s="212"/>
      <c r="D63" s="334" t="s">
        <v>735</v>
      </c>
      <c r="E63" s="334"/>
      <c r="F63" s="334"/>
      <c r="G63" s="334"/>
      <c r="H63" s="334"/>
      <c r="I63" s="334"/>
      <c r="J63" s="334"/>
      <c r="K63" s="208"/>
    </row>
    <row r="64" spans="2:1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ht="15" customHeight="1">
      <c r="B65" s="207"/>
      <c r="C65" s="212"/>
      <c r="D65" s="334" t="s">
        <v>736</v>
      </c>
      <c r="E65" s="334"/>
      <c r="F65" s="334"/>
      <c r="G65" s="334"/>
      <c r="H65" s="334"/>
      <c r="I65" s="334"/>
      <c r="J65" s="334"/>
      <c r="K65" s="208"/>
    </row>
    <row r="66" spans="2:11" ht="15" customHeight="1">
      <c r="B66" s="207"/>
      <c r="C66" s="212"/>
      <c r="D66" s="335" t="s">
        <v>737</v>
      </c>
      <c r="E66" s="335"/>
      <c r="F66" s="335"/>
      <c r="G66" s="335"/>
      <c r="H66" s="335"/>
      <c r="I66" s="335"/>
      <c r="J66" s="335"/>
      <c r="K66" s="208"/>
    </row>
    <row r="67" spans="2:11" ht="15" customHeight="1">
      <c r="B67" s="207"/>
      <c r="C67" s="212"/>
      <c r="D67" s="334" t="s">
        <v>738</v>
      </c>
      <c r="E67" s="334"/>
      <c r="F67" s="334"/>
      <c r="G67" s="334"/>
      <c r="H67" s="334"/>
      <c r="I67" s="334"/>
      <c r="J67" s="334"/>
      <c r="K67" s="208"/>
    </row>
    <row r="68" spans="2:11" ht="15" customHeight="1">
      <c r="B68" s="207"/>
      <c r="C68" s="212"/>
      <c r="D68" s="334" t="s">
        <v>739</v>
      </c>
      <c r="E68" s="334"/>
      <c r="F68" s="334"/>
      <c r="G68" s="334"/>
      <c r="H68" s="334"/>
      <c r="I68" s="334"/>
      <c r="J68" s="334"/>
      <c r="K68" s="208"/>
    </row>
    <row r="69" spans="2:11" ht="15" customHeight="1">
      <c r="B69" s="207"/>
      <c r="C69" s="212"/>
      <c r="D69" s="334" t="s">
        <v>740</v>
      </c>
      <c r="E69" s="334"/>
      <c r="F69" s="334"/>
      <c r="G69" s="334"/>
      <c r="H69" s="334"/>
      <c r="I69" s="334"/>
      <c r="J69" s="334"/>
      <c r="K69" s="208"/>
    </row>
    <row r="70" spans="2:11" ht="15" customHeight="1">
      <c r="B70" s="207"/>
      <c r="C70" s="212"/>
      <c r="D70" s="334" t="s">
        <v>741</v>
      </c>
      <c r="E70" s="334"/>
      <c r="F70" s="334"/>
      <c r="G70" s="334"/>
      <c r="H70" s="334"/>
      <c r="I70" s="334"/>
      <c r="J70" s="334"/>
      <c r="K70" s="208"/>
    </row>
    <row r="71" spans="2:1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ht="45" customHeight="1">
      <c r="B75" s="224"/>
      <c r="C75" s="333" t="s">
        <v>742</v>
      </c>
      <c r="D75" s="333"/>
      <c r="E75" s="333"/>
      <c r="F75" s="333"/>
      <c r="G75" s="333"/>
      <c r="H75" s="333"/>
      <c r="I75" s="333"/>
      <c r="J75" s="333"/>
      <c r="K75" s="225"/>
    </row>
    <row r="76" spans="2:11" ht="17.25" customHeight="1">
      <c r="B76" s="224"/>
      <c r="C76" s="226" t="s">
        <v>743</v>
      </c>
      <c r="D76" s="226"/>
      <c r="E76" s="226"/>
      <c r="F76" s="226" t="s">
        <v>744</v>
      </c>
      <c r="G76" s="227"/>
      <c r="H76" s="226" t="s">
        <v>50</v>
      </c>
      <c r="I76" s="226" t="s">
        <v>53</v>
      </c>
      <c r="J76" s="226" t="s">
        <v>745</v>
      </c>
      <c r="K76" s="225"/>
    </row>
    <row r="77" spans="2:11" ht="17.25" customHeight="1">
      <c r="B77" s="224"/>
      <c r="C77" s="228" t="s">
        <v>746</v>
      </c>
      <c r="D77" s="228"/>
      <c r="E77" s="228"/>
      <c r="F77" s="229" t="s">
        <v>747</v>
      </c>
      <c r="G77" s="230"/>
      <c r="H77" s="228"/>
      <c r="I77" s="228"/>
      <c r="J77" s="228" t="s">
        <v>748</v>
      </c>
      <c r="K77" s="225"/>
    </row>
    <row r="78" spans="2:1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ht="15" customHeight="1">
      <c r="B79" s="224"/>
      <c r="C79" s="213" t="s">
        <v>49</v>
      </c>
      <c r="D79" s="231"/>
      <c r="E79" s="231"/>
      <c r="F79" s="233" t="s">
        <v>749</v>
      </c>
      <c r="G79" s="232"/>
      <c r="H79" s="213" t="s">
        <v>750</v>
      </c>
      <c r="I79" s="213" t="s">
        <v>751</v>
      </c>
      <c r="J79" s="213">
        <v>20</v>
      </c>
      <c r="K79" s="225"/>
    </row>
    <row r="80" spans="2:11" ht="15" customHeight="1">
      <c r="B80" s="224"/>
      <c r="C80" s="213" t="s">
        <v>752</v>
      </c>
      <c r="D80" s="213"/>
      <c r="E80" s="213"/>
      <c r="F80" s="233" t="s">
        <v>749</v>
      </c>
      <c r="G80" s="232"/>
      <c r="H80" s="213" t="s">
        <v>753</v>
      </c>
      <c r="I80" s="213" t="s">
        <v>751</v>
      </c>
      <c r="J80" s="213">
        <v>120</v>
      </c>
      <c r="K80" s="225"/>
    </row>
    <row r="81" spans="2:11" ht="15" customHeight="1">
      <c r="B81" s="234"/>
      <c r="C81" s="213" t="s">
        <v>754</v>
      </c>
      <c r="D81" s="213"/>
      <c r="E81" s="213"/>
      <c r="F81" s="233" t="s">
        <v>755</v>
      </c>
      <c r="G81" s="232"/>
      <c r="H81" s="213" t="s">
        <v>756</v>
      </c>
      <c r="I81" s="213" t="s">
        <v>751</v>
      </c>
      <c r="J81" s="213">
        <v>50</v>
      </c>
      <c r="K81" s="225"/>
    </row>
    <row r="82" spans="2:11" ht="15" customHeight="1">
      <c r="B82" s="234"/>
      <c r="C82" s="213" t="s">
        <v>757</v>
      </c>
      <c r="D82" s="213"/>
      <c r="E82" s="213"/>
      <c r="F82" s="233" t="s">
        <v>749</v>
      </c>
      <c r="G82" s="232"/>
      <c r="H82" s="213" t="s">
        <v>758</v>
      </c>
      <c r="I82" s="213" t="s">
        <v>759</v>
      </c>
      <c r="J82" s="213"/>
      <c r="K82" s="225"/>
    </row>
    <row r="83" spans="2:11" ht="15" customHeight="1">
      <c r="B83" s="234"/>
      <c r="C83" s="235" t="s">
        <v>760</v>
      </c>
      <c r="D83" s="235"/>
      <c r="E83" s="235"/>
      <c r="F83" s="236" t="s">
        <v>755</v>
      </c>
      <c r="G83" s="235"/>
      <c r="H83" s="235" t="s">
        <v>761</v>
      </c>
      <c r="I83" s="235" t="s">
        <v>751</v>
      </c>
      <c r="J83" s="235">
        <v>15</v>
      </c>
      <c r="K83" s="225"/>
    </row>
    <row r="84" spans="2:11" ht="15" customHeight="1">
      <c r="B84" s="234"/>
      <c r="C84" s="235" t="s">
        <v>762</v>
      </c>
      <c r="D84" s="235"/>
      <c r="E84" s="235"/>
      <c r="F84" s="236" t="s">
        <v>755</v>
      </c>
      <c r="G84" s="235"/>
      <c r="H84" s="235" t="s">
        <v>763</v>
      </c>
      <c r="I84" s="235" t="s">
        <v>751</v>
      </c>
      <c r="J84" s="235">
        <v>15</v>
      </c>
      <c r="K84" s="225"/>
    </row>
    <row r="85" spans="2:11" ht="15" customHeight="1">
      <c r="B85" s="234"/>
      <c r="C85" s="235" t="s">
        <v>764</v>
      </c>
      <c r="D85" s="235"/>
      <c r="E85" s="235"/>
      <c r="F85" s="236" t="s">
        <v>755</v>
      </c>
      <c r="G85" s="235"/>
      <c r="H85" s="235" t="s">
        <v>765</v>
      </c>
      <c r="I85" s="235" t="s">
        <v>751</v>
      </c>
      <c r="J85" s="235">
        <v>20</v>
      </c>
      <c r="K85" s="225"/>
    </row>
    <row r="86" spans="2:11" ht="15" customHeight="1">
      <c r="B86" s="234"/>
      <c r="C86" s="235" t="s">
        <v>766</v>
      </c>
      <c r="D86" s="235"/>
      <c r="E86" s="235"/>
      <c r="F86" s="236" t="s">
        <v>755</v>
      </c>
      <c r="G86" s="235"/>
      <c r="H86" s="235" t="s">
        <v>767</v>
      </c>
      <c r="I86" s="235" t="s">
        <v>751</v>
      </c>
      <c r="J86" s="235">
        <v>20</v>
      </c>
      <c r="K86" s="225"/>
    </row>
    <row r="87" spans="2:11" ht="15" customHeight="1">
      <c r="B87" s="234"/>
      <c r="C87" s="213" t="s">
        <v>768</v>
      </c>
      <c r="D87" s="213"/>
      <c r="E87" s="213"/>
      <c r="F87" s="233" t="s">
        <v>755</v>
      </c>
      <c r="G87" s="232"/>
      <c r="H87" s="213" t="s">
        <v>769</v>
      </c>
      <c r="I87" s="213" t="s">
        <v>751</v>
      </c>
      <c r="J87" s="213">
        <v>50</v>
      </c>
      <c r="K87" s="225"/>
    </row>
    <row r="88" spans="2:11" ht="15" customHeight="1">
      <c r="B88" s="234"/>
      <c r="C88" s="213" t="s">
        <v>770</v>
      </c>
      <c r="D88" s="213"/>
      <c r="E88" s="213"/>
      <c r="F88" s="233" t="s">
        <v>755</v>
      </c>
      <c r="G88" s="232"/>
      <c r="H88" s="213" t="s">
        <v>771</v>
      </c>
      <c r="I88" s="213" t="s">
        <v>751</v>
      </c>
      <c r="J88" s="213">
        <v>20</v>
      </c>
      <c r="K88" s="225"/>
    </row>
    <row r="89" spans="2:11" ht="15" customHeight="1">
      <c r="B89" s="234"/>
      <c r="C89" s="213" t="s">
        <v>772</v>
      </c>
      <c r="D89" s="213"/>
      <c r="E89" s="213"/>
      <c r="F89" s="233" t="s">
        <v>755</v>
      </c>
      <c r="G89" s="232"/>
      <c r="H89" s="213" t="s">
        <v>773</v>
      </c>
      <c r="I89" s="213" t="s">
        <v>751</v>
      </c>
      <c r="J89" s="213">
        <v>20</v>
      </c>
      <c r="K89" s="225"/>
    </row>
    <row r="90" spans="2:11" ht="15" customHeight="1">
      <c r="B90" s="234"/>
      <c r="C90" s="213" t="s">
        <v>774</v>
      </c>
      <c r="D90" s="213"/>
      <c r="E90" s="213"/>
      <c r="F90" s="233" t="s">
        <v>755</v>
      </c>
      <c r="G90" s="232"/>
      <c r="H90" s="213" t="s">
        <v>775</v>
      </c>
      <c r="I90" s="213" t="s">
        <v>751</v>
      </c>
      <c r="J90" s="213">
        <v>50</v>
      </c>
      <c r="K90" s="225"/>
    </row>
    <row r="91" spans="2:11" ht="15" customHeight="1">
      <c r="B91" s="234"/>
      <c r="C91" s="213" t="s">
        <v>776</v>
      </c>
      <c r="D91" s="213"/>
      <c r="E91" s="213"/>
      <c r="F91" s="233" t="s">
        <v>755</v>
      </c>
      <c r="G91" s="232"/>
      <c r="H91" s="213" t="s">
        <v>776</v>
      </c>
      <c r="I91" s="213" t="s">
        <v>751</v>
      </c>
      <c r="J91" s="213">
        <v>50</v>
      </c>
      <c r="K91" s="225"/>
    </row>
    <row r="92" spans="2:11" ht="15" customHeight="1">
      <c r="B92" s="234"/>
      <c r="C92" s="213" t="s">
        <v>777</v>
      </c>
      <c r="D92" s="213"/>
      <c r="E92" s="213"/>
      <c r="F92" s="233" t="s">
        <v>755</v>
      </c>
      <c r="G92" s="232"/>
      <c r="H92" s="213" t="s">
        <v>778</v>
      </c>
      <c r="I92" s="213" t="s">
        <v>751</v>
      </c>
      <c r="J92" s="213">
        <v>255</v>
      </c>
      <c r="K92" s="225"/>
    </row>
    <row r="93" spans="2:11" ht="15" customHeight="1">
      <c r="B93" s="234"/>
      <c r="C93" s="213" t="s">
        <v>779</v>
      </c>
      <c r="D93" s="213"/>
      <c r="E93" s="213"/>
      <c r="F93" s="233" t="s">
        <v>749</v>
      </c>
      <c r="G93" s="232"/>
      <c r="H93" s="213" t="s">
        <v>780</v>
      </c>
      <c r="I93" s="213" t="s">
        <v>781</v>
      </c>
      <c r="J93" s="213"/>
      <c r="K93" s="225"/>
    </row>
    <row r="94" spans="2:11" ht="15" customHeight="1">
      <c r="B94" s="234"/>
      <c r="C94" s="213" t="s">
        <v>782</v>
      </c>
      <c r="D94" s="213"/>
      <c r="E94" s="213"/>
      <c r="F94" s="233" t="s">
        <v>749</v>
      </c>
      <c r="G94" s="232"/>
      <c r="H94" s="213" t="s">
        <v>783</v>
      </c>
      <c r="I94" s="213" t="s">
        <v>784</v>
      </c>
      <c r="J94" s="213"/>
      <c r="K94" s="225"/>
    </row>
    <row r="95" spans="2:11" ht="15" customHeight="1">
      <c r="B95" s="234"/>
      <c r="C95" s="213" t="s">
        <v>785</v>
      </c>
      <c r="D95" s="213"/>
      <c r="E95" s="213"/>
      <c r="F95" s="233" t="s">
        <v>749</v>
      </c>
      <c r="G95" s="232"/>
      <c r="H95" s="213" t="s">
        <v>785</v>
      </c>
      <c r="I95" s="213" t="s">
        <v>784</v>
      </c>
      <c r="J95" s="213"/>
      <c r="K95" s="225"/>
    </row>
    <row r="96" spans="2:11" ht="15" customHeight="1">
      <c r="B96" s="234"/>
      <c r="C96" s="213" t="s">
        <v>34</v>
      </c>
      <c r="D96" s="213"/>
      <c r="E96" s="213"/>
      <c r="F96" s="233" t="s">
        <v>749</v>
      </c>
      <c r="G96" s="232"/>
      <c r="H96" s="213" t="s">
        <v>786</v>
      </c>
      <c r="I96" s="213" t="s">
        <v>784</v>
      </c>
      <c r="J96" s="213"/>
      <c r="K96" s="225"/>
    </row>
    <row r="97" spans="2:11" ht="15" customHeight="1">
      <c r="B97" s="234"/>
      <c r="C97" s="213" t="s">
        <v>44</v>
      </c>
      <c r="D97" s="213"/>
      <c r="E97" s="213"/>
      <c r="F97" s="233" t="s">
        <v>749</v>
      </c>
      <c r="G97" s="232"/>
      <c r="H97" s="213" t="s">
        <v>787</v>
      </c>
      <c r="I97" s="213" t="s">
        <v>784</v>
      </c>
      <c r="J97" s="213"/>
      <c r="K97" s="225"/>
    </row>
    <row r="98" spans="2:1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ht="45" customHeight="1">
      <c r="B102" s="224"/>
      <c r="C102" s="333" t="s">
        <v>788</v>
      </c>
      <c r="D102" s="333"/>
      <c r="E102" s="333"/>
      <c r="F102" s="333"/>
      <c r="G102" s="333"/>
      <c r="H102" s="333"/>
      <c r="I102" s="333"/>
      <c r="J102" s="333"/>
      <c r="K102" s="225"/>
    </row>
    <row r="103" spans="2:11" ht="17.25" customHeight="1">
      <c r="B103" s="224"/>
      <c r="C103" s="226" t="s">
        <v>743</v>
      </c>
      <c r="D103" s="226"/>
      <c r="E103" s="226"/>
      <c r="F103" s="226" t="s">
        <v>744</v>
      </c>
      <c r="G103" s="227"/>
      <c r="H103" s="226" t="s">
        <v>50</v>
      </c>
      <c r="I103" s="226" t="s">
        <v>53</v>
      </c>
      <c r="J103" s="226" t="s">
        <v>745</v>
      </c>
      <c r="K103" s="225"/>
    </row>
    <row r="104" spans="2:11" ht="17.25" customHeight="1">
      <c r="B104" s="224"/>
      <c r="C104" s="228" t="s">
        <v>746</v>
      </c>
      <c r="D104" s="228"/>
      <c r="E104" s="228"/>
      <c r="F104" s="229" t="s">
        <v>747</v>
      </c>
      <c r="G104" s="230"/>
      <c r="H104" s="228"/>
      <c r="I104" s="228"/>
      <c r="J104" s="228" t="s">
        <v>748</v>
      </c>
      <c r="K104" s="225"/>
    </row>
    <row r="105" spans="2:1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ht="15" customHeight="1">
      <c r="B106" s="224"/>
      <c r="C106" s="213" t="s">
        <v>49</v>
      </c>
      <c r="D106" s="231"/>
      <c r="E106" s="231"/>
      <c r="F106" s="233" t="s">
        <v>749</v>
      </c>
      <c r="G106" s="242"/>
      <c r="H106" s="213" t="s">
        <v>789</v>
      </c>
      <c r="I106" s="213" t="s">
        <v>751</v>
      </c>
      <c r="J106" s="213">
        <v>20</v>
      </c>
      <c r="K106" s="225"/>
    </row>
    <row r="107" spans="2:11" ht="15" customHeight="1">
      <c r="B107" s="224"/>
      <c r="C107" s="213" t="s">
        <v>752</v>
      </c>
      <c r="D107" s="213"/>
      <c r="E107" s="213"/>
      <c r="F107" s="233" t="s">
        <v>749</v>
      </c>
      <c r="G107" s="213"/>
      <c r="H107" s="213" t="s">
        <v>789</v>
      </c>
      <c r="I107" s="213" t="s">
        <v>751</v>
      </c>
      <c r="J107" s="213">
        <v>120</v>
      </c>
      <c r="K107" s="225"/>
    </row>
    <row r="108" spans="2:11" ht="15" customHeight="1">
      <c r="B108" s="234"/>
      <c r="C108" s="213" t="s">
        <v>754</v>
      </c>
      <c r="D108" s="213"/>
      <c r="E108" s="213"/>
      <c r="F108" s="233" t="s">
        <v>755</v>
      </c>
      <c r="G108" s="213"/>
      <c r="H108" s="213" t="s">
        <v>789</v>
      </c>
      <c r="I108" s="213" t="s">
        <v>751</v>
      </c>
      <c r="J108" s="213">
        <v>50</v>
      </c>
      <c r="K108" s="225"/>
    </row>
    <row r="109" spans="2:11" ht="15" customHeight="1">
      <c r="B109" s="234"/>
      <c r="C109" s="213" t="s">
        <v>757</v>
      </c>
      <c r="D109" s="213"/>
      <c r="E109" s="213"/>
      <c r="F109" s="233" t="s">
        <v>749</v>
      </c>
      <c r="G109" s="213"/>
      <c r="H109" s="213" t="s">
        <v>789</v>
      </c>
      <c r="I109" s="213" t="s">
        <v>759</v>
      </c>
      <c r="J109" s="213"/>
      <c r="K109" s="225"/>
    </row>
    <row r="110" spans="2:11" ht="15" customHeight="1">
      <c r="B110" s="234"/>
      <c r="C110" s="213" t="s">
        <v>768</v>
      </c>
      <c r="D110" s="213"/>
      <c r="E110" s="213"/>
      <c r="F110" s="233" t="s">
        <v>755</v>
      </c>
      <c r="G110" s="213"/>
      <c r="H110" s="213" t="s">
        <v>789</v>
      </c>
      <c r="I110" s="213" t="s">
        <v>751</v>
      </c>
      <c r="J110" s="213">
        <v>50</v>
      </c>
      <c r="K110" s="225"/>
    </row>
    <row r="111" spans="2:11" ht="15" customHeight="1">
      <c r="B111" s="234"/>
      <c r="C111" s="213" t="s">
        <v>776</v>
      </c>
      <c r="D111" s="213"/>
      <c r="E111" s="213"/>
      <c r="F111" s="233" t="s">
        <v>755</v>
      </c>
      <c r="G111" s="213"/>
      <c r="H111" s="213" t="s">
        <v>789</v>
      </c>
      <c r="I111" s="213" t="s">
        <v>751</v>
      </c>
      <c r="J111" s="213">
        <v>50</v>
      </c>
      <c r="K111" s="225"/>
    </row>
    <row r="112" spans="2:11" ht="15" customHeight="1">
      <c r="B112" s="234"/>
      <c r="C112" s="213" t="s">
        <v>774</v>
      </c>
      <c r="D112" s="213"/>
      <c r="E112" s="213"/>
      <c r="F112" s="233" t="s">
        <v>755</v>
      </c>
      <c r="G112" s="213"/>
      <c r="H112" s="213" t="s">
        <v>789</v>
      </c>
      <c r="I112" s="213" t="s">
        <v>751</v>
      </c>
      <c r="J112" s="213">
        <v>50</v>
      </c>
      <c r="K112" s="225"/>
    </row>
    <row r="113" spans="2:11" ht="15" customHeight="1">
      <c r="B113" s="234"/>
      <c r="C113" s="213" t="s">
        <v>49</v>
      </c>
      <c r="D113" s="213"/>
      <c r="E113" s="213"/>
      <c r="F113" s="233" t="s">
        <v>749</v>
      </c>
      <c r="G113" s="213"/>
      <c r="H113" s="213" t="s">
        <v>790</v>
      </c>
      <c r="I113" s="213" t="s">
        <v>751</v>
      </c>
      <c r="J113" s="213">
        <v>20</v>
      </c>
      <c r="K113" s="225"/>
    </row>
    <row r="114" spans="2:11" ht="15" customHeight="1">
      <c r="B114" s="234"/>
      <c r="C114" s="213" t="s">
        <v>791</v>
      </c>
      <c r="D114" s="213"/>
      <c r="E114" s="213"/>
      <c r="F114" s="233" t="s">
        <v>749</v>
      </c>
      <c r="G114" s="213"/>
      <c r="H114" s="213" t="s">
        <v>792</v>
      </c>
      <c r="I114" s="213" t="s">
        <v>751</v>
      </c>
      <c r="J114" s="213">
        <v>120</v>
      </c>
      <c r="K114" s="225"/>
    </row>
    <row r="115" spans="2:11" ht="15" customHeight="1">
      <c r="B115" s="234"/>
      <c r="C115" s="213" t="s">
        <v>34</v>
      </c>
      <c r="D115" s="213"/>
      <c r="E115" s="213"/>
      <c r="F115" s="233" t="s">
        <v>749</v>
      </c>
      <c r="G115" s="213"/>
      <c r="H115" s="213" t="s">
        <v>793</v>
      </c>
      <c r="I115" s="213" t="s">
        <v>784</v>
      </c>
      <c r="J115" s="213"/>
      <c r="K115" s="225"/>
    </row>
    <row r="116" spans="2:11" ht="15" customHeight="1">
      <c r="B116" s="234"/>
      <c r="C116" s="213" t="s">
        <v>44</v>
      </c>
      <c r="D116" s="213"/>
      <c r="E116" s="213"/>
      <c r="F116" s="233" t="s">
        <v>749</v>
      </c>
      <c r="G116" s="213"/>
      <c r="H116" s="213" t="s">
        <v>794</v>
      </c>
      <c r="I116" s="213" t="s">
        <v>784</v>
      </c>
      <c r="J116" s="213"/>
      <c r="K116" s="225"/>
    </row>
    <row r="117" spans="2:11" ht="15" customHeight="1">
      <c r="B117" s="234"/>
      <c r="C117" s="213" t="s">
        <v>53</v>
      </c>
      <c r="D117" s="213"/>
      <c r="E117" s="213"/>
      <c r="F117" s="233" t="s">
        <v>749</v>
      </c>
      <c r="G117" s="213"/>
      <c r="H117" s="213" t="s">
        <v>795</v>
      </c>
      <c r="I117" s="213" t="s">
        <v>796</v>
      </c>
      <c r="J117" s="213"/>
      <c r="K117" s="225"/>
    </row>
    <row r="118" spans="2:1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ht="18.75" customHeight="1">
      <c r="B119" s="244"/>
      <c r="C119" s="210"/>
      <c r="D119" s="210"/>
      <c r="E119" s="210"/>
      <c r="F119" s="245"/>
      <c r="G119" s="210"/>
      <c r="H119" s="210"/>
      <c r="I119" s="210"/>
      <c r="J119" s="210"/>
      <c r="K119" s="244"/>
    </row>
    <row r="120" spans="2:1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ht="45" customHeight="1">
      <c r="B122" s="249"/>
      <c r="C122" s="332" t="s">
        <v>797</v>
      </c>
      <c r="D122" s="332"/>
      <c r="E122" s="332"/>
      <c r="F122" s="332"/>
      <c r="G122" s="332"/>
      <c r="H122" s="332"/>
      <c r="I122" s="332"/>
      <c r="J122" s="332"/>
      <c r="K122" s="250"/>
    </row>
    <row r="123" spans="2:11" ht="17.25" customHeight="1">
      <c r="B123" s="251"/>
      <c r="C123" s="226" t="s">
        <v>743</v>
      </c>
      <c r="D123" s="226"/>
      <c r="E123" s="226"/>
      <c r="F123" s="226" t="s">
        <v>744</v>
      </c>
      <c r="G123" s="227"/>
      <c r="H123" s="226" t="s">
        <v>50</v>
      </c>
      <c r="I123" s="226" t="s">
        <v>53</v>
      </c>
      <c r="J123" s="226" t="s">
        <v>745</v>
      </c>
      <c r="K123" s="252"/>
    </row>
    <row r="124" spans="2:11" ht="17.25" customHeight="1">
      <c r="B124" s="251"/>
      <c r="C124" s="228" t="s">
        <v>746</v>
      </c>
      <c r="D124" s="228"/>
      <c r="E124" s="228"/>
      <c r="F124" s="229" t="s">
        <v>747</v>
      </c>
      <c r="G124" s="230"/>
      <c r="H124" s="228"/>
      <c r="I124" s="228"/>
      <c r="J124" s="228" t="s">
        <v>748</v>
      </c>
      <c r="K124" s="252"/>
    </row>
    <row r="125" spans="2:11" ht="5.25" customHeight="1">
      <c r="B125" s="253"/>
      <c r="C125" s="231"/>
      <c r="D125" s="231"/>
      <c r="E125" s="231"/>
      <c r="F125" s="231"/>
      <c r="G125" s="213"/>
      <c r="H125" s="231"/>
      <c r="I125" s="231"/>
      <c r="J125" s="231"/>
      <c r="K125" s="254"/>
    </row>
    <row r="126" spans="2:11" ht="15" customHeight="1">
      <c r="B126" s="253"/>
      <c r="C126" s="213" t="s">
        <v>752</v>
      </c>
      <c r="D126" s="231"/>
      <c r="E126" s="231"/>
      <c r="F126" s="233" t="s">
        <v>749</v>
      </c>
      <c r="G126" s="213"/>
      <c r="H126" s="213" t="s">
        <v>789</v>
      </c>
      <c r="I126" s="213" t="s">
        <v>751</v>
      </c>
      <c r="J126" s="213">
        <v>120</v>
      </c>
      <c r="K126" s="255"/>
    </row>
    <row r="127" spans="2:11" ht="15" customHeight="1">
      <c r="B127" s="253"/>
      <c r="C127" s="213" t="s">
        <v>798</v>
      </c>
      <c r="D127" s="213"/>
      <c r="E127" s="213"/>
      <c r="F127" s="233" t="s">
        <v>749</v>
      </c>
      <c r="G127" s="213"/>
      <c r="H127" s="213" t="s">
        <v>799</v>
      </c>
      <c r="I127" s="213" t="s">
        <v>751</v>
      </c>
      <c r="J127" s="213" t="s">
        <v>800</v>
      </c>
      <c r="K127" s="255"/>
    </row>
    <row r="128" spans="2:11" ht="15" customHeight="1">
      <c r="B128" s="253"/>
      <c r="C128" s="213" t="s">
        <v>697</v>
      </c>
      <c r="D128" s="213"/>
      <c r="E128" s="213"/>
      <c r="F128" s="233" t="s">
        <v>749</v>
      </c>
      <c r="G128" s="213"/>
      <c r="H128" s="213" t="s">
        <v>801</v>
      </c>
      <c r="I128" s="213" t="s">
        <v>751</v>
      </c>
      <c r="J128" s="213" t="s">
        <v>800</v>
      </c>
      <c r="K128" s="255"/>
    </row>
    <row r="129" spans="2:11" ht="15" customHeight="1">
      <c r="B129" s="253"/>
      <c r="C129" s="213" t="s">
        <v>760</v>
      </c>
      <c r="D129" s="213"/>
      <c r="E129" s="213"/>
      <c r="F129" s="233" t="s">
        <v>755</v>
      </c>
      <c r="G129" s="213"/>
      <c r="H129" s="213" t="s">
        <v>761</v>
      </c>
      <c r="I129" s="213" t="s">
        <v>751</v>
      </c>
      <c r="J129" s="213">
        <v>15</v>
      </c>
      <c r="K129" s="255"/>
    </row>
    <row r="130" spans="2:11" ht="15" customHeight="1">
      <c r="B130" s="253"/>
      <c r="C130" s="235" t="s">
        <v>762</v>
      </c>
      <c r="D130" s="235"/>
      <c r="E130" s="235"/>
      <c r="F130" s="236" t="s">
        <v>755</v>
      </c>
      <c r="G130" s="235"/>
      <c r="H130" s="235" t="s">
        <v>763</v>
      </c>
      <c r="I130" s="235" t="s">
        <v>751</v>
      </c>
      <c r="J130" s="235">
        <v>15</v>
      </c>
      <c r="K130" s="255"/>
    </row>
    <row r="131" spans="2:11" ht="15" customHeight="1">
      <c r="B131" s="253"/>
      <c r="C131" s="235" t="s">
        <v>764</v>
      </c>
      <c r="D131" s="235"/>
      <c r="E131" s="235"/>
      <c r="F131" s="236" t="s">
        <v>755</v>
      </c>
      <c r="G131" s="235"/>
      <c r="H131" s="235" t="s">
        <v>765</v>
      </c>
      <c r="I131" s="235" t="s">
        <v>751</v>
      </c>
      <c r="J131" s="235">
        <v>20</v>
      </c>
      <c r="K131" s="255"/>
    </row>
    <row r="132" spans="2:11" ht="15" customHeight="1">
      <c r="B132" s="253"/>
      <c r="C132" s="235" t="s">
        <v>766</v>
      </c>
      <c r="D132" s="235"/>
      <c r="E132" s="235"/>
      <c r="F132" s="236" t="s">
        <v>755</v>
      </c>
      <c r="G132" s="235"/>
      <c r="H132" s="235" t="s">
        <v>767</v>
      </c>
      <c r="I132" s="235" t="s">
        <v>751</v>
      </c>
      <c r="J132" s="235">
        <v>20</v>
      </c>
      <c r="K132" s="255"/>
    </row>
    <row r="133" spans="2:11" ht="15" customHeight="1">
      <c r="B133" s="253"/>
      <c r="C133" s="213" t="s">
        <v>754</v>
      </c>
      <c r="D133" s="213"/>
      <c r="E133" s="213"/>
      <c r="F133" s="233" t="s">
        <v>755</v>
      </c>
      <c r="G133" s="213"/>
      <c r="H133" s="213" t="s">
        <v>789</v>
      </c>
      <c r="I133" s="213" t="s">
        <v>751</v>
      </c>
      <c r="J133" s="213">
        <v>50</v>
      </c>
      <c r="K133" s="255"/>
    </row>
    <row r="134" spans="2:11" ht="15" customHeight="1">
      <c r="B134" s="253"/>
      <c r="C134" s="213" t="s">
        <v>768</v>
      </c>
      <c r="D134" s="213"/>
      <c r="E134" s="213"/>
      <c r="F134" s="233" t="s">
        <v>755</v>
      </c>
      <c r="G134" s="213"/>
      <c r="H134" s="213" t="s">
        <v>789</v>
      </c>
      <c r="I134" s="213" t="s">
        <v>751</v>
      </c>
      <c r="J134" s="213">
        <v>50</v>
      </c>
      <c r="K134" s="255"/>
    </row>
    <row r="135" spans="2:11" ht="15" customHeight="1">
      <c r="B135" s="253"/>
      <c r="C135" s="213" t="s">
        <v>774</v>
      </c>
      <c r="D135" s="213"/>
      <c r="E135" s="213"/>
      <c r="F135" s="233" t="s">
        <v>755</v>
      </c>
      <c r="G135" s="213"/>
      <c r="H135" s="213" t="s">
        <v>789</v>
      </c>
      <c r="I135" s="213" t="s">
        <v>751</v>
      </c>
      <c r="J135" s="213">
        <v>50</v>
      </c>
      <c r="K135" s="255"/>
    </row>
    <row r="136" spans="2:11" ht="15" customHeight="1">
      <c r="B136" s="253"/>
      <c r="C136" s="213" t="s">
        <v>776</v>
      </c>
      <c r="D136" s="213"/>
      <c r="E136" s="213"/>
      <c r="F136" s="233" t="s">
        <v>755</v>
      </c>
      <c r="G136" s="213"/>
      <c r="H136" s="213" t="s">
        <v>789</v>
      </c>
      <c r="I136" s="213" t="s">
        <v>751</v>
      </c>
      <c r="J136" s="213">
        <v>50</v>
      </c>
      <c r="K136" s="255"/>
    </row>
    <row r="137" spans="2:11" ht="15" customHeight="1">
      <c r="B137" s="253"/>
      <c r="C137" s="213" t="s">
        <v>777</v>
      </c>
      <c r="D137" s="213"/>
      <c r="E137" s="213"/>
      <c r="F137" s="233" t="s">
        <v>755</v>
      </c>
      <c r="G137" s="213"/>
      <c r="H137" s="213" t="s">
        <v>802</v>
      </c>
      <c r="I137" s="213" t="s">
        <v>751</v>
      </c>
      <c r="J137" s="213">
        <v>255</v>
      </c>
      <c r="K137" s="255"/>
    </row>
    <row r="138" spans="2:11" ht="15" customHeight="1">
      <c r="B138" s="253"/>
      <c r="C138" s="213" t="s">
        <v>779</v>
      </c>
      <c r="D138" s="213"/>
      <c r="E138" s="213"/>
      <c r="F138" s="233" t="s">
        <v>749</v>
      </c>
      <c r="G138" s="213"/>
      <c r="H138" s="213" t="s">
        <v>803</v>
      </c>
      <c r="I138" s="213" t="s">
        <v>781</v>
      </c>
      <c r="J138" s="213"/>
      <c r="K138" s="255"/>
    </row>
    <row r="139" spans="2:11" ht="15" customHeight="1">
      <c r="B139" s="253"/>
      <c r="C139" s="213" t="s">
        <v>782</v>
      </c>
      <c r="D139" s="213"/>
      <c r="E139" s="213"/>
      <c r="F139" s="233" t="s">
        <v>749</v>
      </c>
      <c r="G139" s="213"/>
      <c r="H139" s="213" t="s">
        <v>804</v>
      </c>
      <c r="I139" s="213" t="s">
        <v>784</v>
      </c>
      <c r="J139" s="213"/>
      <c r="K139" s="255"/>
    </row>
    <row r="140" spans="2:11" ht="15" customHeight="1">
      <c r="B140" s="253"/>
      <c r="C140" s="213" t="s">
        <v>785</v>
      </c>
      <c r="D140" s="213"/>
      <c r="E140" s="213"/>
      <c r="F140" s="233" t="s">
        <v>749</v>
      </c>
      <c r="G140" s="213"/>
      <c r="H140" s="213" t="s">
        <v>785</v>
      </c>
      <c r="I140" s="213" t="s">
        <v>784</v>
      </c>
      <c r="J140" s="213"/>
      <c r="K140" s="255"/>
    </row>
    <row r="141" spans="2:11" ht="15" customHeight="1">
      <c r="B141" s="253"/>
      <c r="C141" s="213" t="s">
        <v>34</v>
      </c>
      <c r="D141" s="213"/>
      <c r="E141" s="213"/>
      <c r="F141" s="233" t="s">
        <v>749</v>
      </c>
      <c r="G141" s="213"/>
      <c r="H141" s="213" t="s">
        <v>805</v>
      </c>
      <c r="I141" s="213" t="s">
        <v>784</v>
      </c>
      <c r="J141" s="213"/>
      <c r="K141" s="255"/>
    </row>
    <row r="142" spans="2:11" ht="15" customHeight="1">
      <c r="B142" s="253"/>
      <c r="C142" s="213" t="s">
        <v>806</v>
      </c>
      <c r="D142" s="213"/>
      <c r="E142" s="213"/>
      <c r="F142" s="233" t="s">
        <v>749</v>
      </c>
      <c r="G142" s="213"/>
      <c r="H142" s="213" t="s">
        <v>807</v>
      </c>
      <c r="I142" s="213" t="s">
        <v>784</v>
      </c>
      <c r="J142" s="213"/>
      <c r="K142" s="255"/>
    </row>
    <row r="143" spans="2:1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pans="2:11" ht="18.75" customHeight="1">
      <c r="B144" s="210"/>
      <c r="C144" s="210"/>
      <c r="D144" s="210"/>
      <c r="E144" s="210"/>
      <c r="F144" s="245"/>
      <c r="G144" s="210"/>
      <c r="H144" s="210"/>
      <c r="I144" s="210"/>
      <c r="J144" s="210"/>
      <c r="K144" s="210"/>
    </row>
    <row r="145" spans="2:1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ht="45" customHeight="1">
      <c r="B147" s="224"/>
      <c r="C147" s="333" t="s">
        <v>808</v>
      </c>
      <c r="D147" s="333"/>
      <c r="E147" s="333"/>
      <c r="F147" s="333"/>
      <c r="G147" s="333"/>
      <c r="H147" s="333"/>
      <c r="I147" s="333"/>
      <c r="J147" s="333"/>
      <c r="K147" s="225"/>
    </row>
    <row r="148" spans="2:11" ht="17.25" customHeight="1">
      <c r="B148" s="224"/>
      <c r="C148" s="226" t="s">
        <v>743</v>
      </c>
      <c r="D148" s="226"/>
      <c r="E148" s="226"/>
      <c r="F148" s="226" t="s">
        <v>744</v>
      </c>
      <c r="G148" s="227"/>
      <c r="H148" s="226" t="s">
        <v>50</v>
      </c>
      <c r="I148" s="226" t="s">
        <v>53</v>
      </c>
      <c r="J148" s="226" t="s">
        <v>745</v>
      </c>
      <c r="K148" s="225"/>
    </row>
    <row r="149" spans="2:11" ht="17.25" customHeight="1">
      <c r="B149" s="224"/>
      <c r="C149" s="228" t="s">
        <v>746</v>
      </c>
      <c r="D149" s="228"/>
      <c r="E149" s="228"/>
      <c r="F149" s="229" t="s">
        <v>747</v>
      </c>
      <c r="G149" s="230"/>
      <c r="H149" s="228"/>
      <c r="I149" s="228"/>
      <c r="J149" s="228" t="s">
        <v>748</v>
      </c>
      <c r="K149" s="225"/>
    </row>
    <row r="150" spans="2:11" ht="5.25" customHeight="1">
      <c r="B150" s="234"/>
      <c r="C150" s="231"/>
      <c r="D150" s="231"/>
      <c r="E150" s="231"/>
      <c r="F150" s="231"/>
      <c r="G150" s="232"/>
      <c r="H150" s="231"/>
      <c r="I150" s="231"/>
      <c r="J150" s="231"/>
      <c r="K150" s="255"/>
    </row>
    <row r="151" spans="2:11" ht="15" customHeight="1">
      <c r="B151" s="234"/>
      <c r="C151" s="259" t="s">
        <v>752</v>
      </c>
      <c r="D151" s="213"/>
      <c r="E151" s="213"/>
      <c r="F151" s="260" t="s">
        <v>749</v>
      </c>
      <c r="G151" s="213"/>
      <c r="H151" s="259" t="s">
        <v>789</v>
      </c>
      <c r="I151" s="259" t="s">
        <v>751</v>
      </c>
      <c r="J151" s="259">
        <v>120</v>
      </c>
      <c r="K151" s="255"/>
    </row>
    <row r="152" spans="2:11" ht="15" customHeight="1">
      <c r="B152" s="234"/>
      <c r="C152" s="259" t="s">
        <v>798</v>
      </c>
      <c r="D152" s="213"/>
      <c r="E152" s="213"/>
      <c r="F152" s="260" t="s">
        <v>749</v>
      </c>
      <c r="G152" s="213"/>
      <c r="H152" s="259" t="s">
        <v>809</v>
      </c>
      <c r="I152" s="259" t="s">
        <v>751</v>
      </c>
      <c r="J152" s="259" t="s">
        <v>800</v>
      </c>
      <c r="K152" s="255"/>
    </row>
    <row r="153" spans="2:11" ht="15" customHeight="1">
      <c r="B153" s="234"/>
      <c r="C153" s="259" t="s">
        <v>697</v>
      </c>
      <c r="D153" s="213"/>
      <c r="E153" s="213"/>
      <c r="F153" s="260" t="s">
        <v>749</v>
      </c>
      <c r="G153" s="213"/>
      <c r="H153" s="259" t="s">
        <v>810</v>
      </c>
      <c r="I153" s="259" t="s">
        <v>751</v>
      </c>
      <c r="J153" s="259" t="s">
        <v>800</v>
      </c>
      <c r="K153" s="255"/>
    </row>
    <row r="154" spans="2:11" ht="15" customHeight="1">
      <c r="B154" s="234"/>
      <c r="C154" s="259" t="s">
        <v>754</v>
      </c>
      <c r="D154" s="213"/>
      <c r="E154" s="213"/>
      <c r="F154" s="260" t="s">
        <v>755</v>
      </c>
      <c r="G154" s="213"/>
      <c r="H154" s="259" t="s">
        <v>789</v>
      </c>
      <c r="I154" s="259" t="s">
        <v>751</v>
      </c>
      <c r="J154" s="259">
        <v>50</v>
      </c>
      <c r="K154" s="255"/>
    </row>
    <row r="155" spans="2:11" ht="15" customHeight="1">
      <c r="B155" s="234"/>
      <c r="C155" s="259" t="s">
        <v>757</v>
      </c>
      <c r="D155" s="213"/>
      <c r="E155" s="213"/>
      <c r="F155" s="260" t="s">
        <v>749</v>
      </c>
      <c r="G155" s="213"/>
      <c r="H155" s="259" t="s">
        <v>789</v>
      </c>
      <c r="I155" s="259" t="s">
        <v>759</v>
      </c>
      <c r="J155" s="259"/>
      <c r="K155" s="255"/>
    </row>
    <row r="156" spans="2:11" ht="15" customHeight="1">
      <c r="B156" s="234"/>
      <c r="C156" s="259" t="s">
        <v>768</v>
      </c>
      <c r="D156" s="213"/>
      <c r="E156" s="213"/>
      <c r="F156" s="260" t="s">
        <v>755</v>
      </c>
      <c r="G156" s="213"/>
      <c r="H156" s="259" t="s">
        <v>789</v>
      </c>
      <c r="I156" s="259" t="s">
        <v>751</v>
      </c>
      <c r="J156" s="259">
        <v>50</v>
      </c>
      <c r="K156" s="255"/>
    </row>
    <row r="157" spans="2:11" ht="15" customHeight="1">
      <c r="B157" s="234"/>
      <c r="C157" s="259" t="s">
        <v>776</v>
      </c>
      <c r="D157" s="213"/>
      <c r="E157" s="213"/>
      <c r="F157" s="260" t="s">
        <v>755</v>
      </c>
      <c r="G157" s="213"/>
      <c r="H157" s="259" t="s">
        <v>789</v>
      </c>
      <c r="I157" s="259" t="s">
        <v>751</v>
      </c>
      <c r="J157" s="259">
        <v>50</v>
      </c>
      <c r="K157" s="255"/>
    </row>
    <row r="158" spans="2:11" ht="15" customHeight="1">
      <c r="B158" s="234"/>
      <c r="C158" s="259" t="s">
        <v>774</v>
      </c>
      <c r="D158" s="213"/>
      <c r="E158" s="213"/>
      <c r="F158" s="260" t="s">
        <v>755</v>
      </c>
      <c r="G158" s="213"/>
      <c r="H158" s="259" t="s">
        <v>789</v>
      </c>
      <c r="I158" s="259" t="s">
        <v>751</v>
      </c>
      <c r="J158" s="259">
        <v>50</v>
      </c>
      <c r="K158" s="255"/>
    </row>
    <row r="159" spans="2:11" ht="15" customHeight="1">
      <c r="B159" s="234"/>
      <c r="C159" s="259" t="s">
        <v>82</v>
      </c>
      <c r="D159" s="213"/>
      <c r="E159" s="213"/>
      <c r="F159" s="260" t="s">
        <v>749</v>
      </c>
      <c r="G159" s="213"/>
      <c r="H159" s="259" t="s">
        <v>811</v>
      </c>
      <c r="I159" s="259" t="s">
        <v>751</v>
      </c>
      <c r="J159" s="259" t="s">
        <v>812</v>
      </c>
      <c r="K159" s="255"/>
    </row>
    <row r="160" spans="2:11" ht="15" customHeight="1">
      <c r="B160" s="234"/>
      <c r="C160" s="259" t="s">
        <v>813</v>
      </c>
      <c r="D160" s="213"/>
      <c r="E160" s="213"/>
      <c r="F160" s="260" t="s">
        <v>749</v>
      </c>
      <c r="G160" s="213"/>
      <c r="H160" s="259" t="s">
        <v>814</v>
      </c>
      <c r="I160" s="259" t="s">
        <v>784</v>
      </c>
      <c r="J160" s="259"/>
      <c r="K160" s="255"/>
    </row>
    <row r="161" spans="2:11" ht="15" customHeight="1">
      <c r="B161" s="261"/>
      <c r="C161" s="243"/>
      <c r="D161" s="243"/>
      <c r="E161" s="243"/>
      <c r="F161" s="243"/>
      <c r="G161" s="243"/>
      <c r="H161" s="243"/>
      <c r="I161" s="243"/>
      <c r="J161" s="243"/>
      <c r="K161" s="262"/>
    </row>
    <row r="162" spans="2:11" ht="18.75" customHeight="1">
      <c r="B162" s="210"/>
      <c r="C162" s="213"/>
      <c r="D162" s="213"/>
      <c r="E162" s="213"/>
      <c r="F162" s="233"/>
      <c r="G162" s="213"/>
      <c r="H162" s="213"/>
      <c r="I162" s="213"/>
      <c r="J162" s="213"/>
      <c r="K162" s="210"/>
    </row>
    <row r="163" spans="2:11" ht="18.75" customHeight="1">
      <c r="B163" s="210"/>
      <c r="C163" s="213"/>
      <c r="D163" s="213"/>
      <c r="E163" s="213"/>
      <c r="F163" s="233"/>
      <c r="G163" s="213"/>
      <c r="H163" s="213"/>
      <c r="I163" s="213"/>
      <c r="J163" s="213"/>
      <c r="K163" s="210"/>
    </row>
    <row r="164" spans="2:11" ht="18.75" customHeight="1">
      <c r="B164" s="210"/>
      <c r="C164" s="213"/>
      <c r="D164" s="213"/>
      <c r="E164" s="213"/>
      <c r="F164" s="233"/>
      <c r="G164" s="213"/>
      <c r="H164" s="213"/>
      <c r="I164" s="213"/>
      <c r="J164" s="213"/>
      <c r="K164" s="210"/>
    </row>
    <row r="165" spans="2:11" ht="18.75" customHeight="1">
      <c r="B165" s="210"/>
      <c r="C165" s="213"/>
      <c r="D165" s="213"/>
      <c r="E165" s="213"/>
      <c r="F165" s="233"/>
      <c r="G165" s="213"/>
      <c r="H165" s="213"/>
      <c r="I165" s="213"/>
      <c r="J165" s="213"/>
      <c r="K165" s="210"/>
    </row>
    <row r="166" spans="2:11" ht="18.75" customHeight="1">
      <c r="B166" s="210"/>
      <c r="C166" s="213"/>
      <c r="D166" s="213"/>
      <c r="E166" s="213"/>
      <c r="F166" s="233"/>
      <c r="G166" s="213"/>
      <c r="H166" s="213"/>
      <c r="I166" s="213"/>
      <c r="J166" s="213"/>
      <c r="K166" s="210"/>
    </row>
    <row r="167" spans="2:11" ht="18.75" customHeight="1">
      <c r="B167" s="210"/>
      <c r="C167" s="213"/>
      <c r="D167" s="213"/>
      <c r="E167" s="213"/>
      <c r="F167" s="233"/>
      <c r="G167" s="213"/>
      <c r="H167" s="213"/>
      <c r="I167" s="213"/>
      <c r="J167" s="213"/>
      <c r="K167" s="210"/>
    </row>
    <row r="168" spans="2:11" ht="18.75" customHeight="1">
      <c r="B168" s="210"/>
      <c r="C168" s="213"/>
      <c r="D168" s="213"/>
      <c r="E168" s="213"/>
      <c r="F168" s="233"/>
      <c r="G168" s="213"/>
      <c r="H168" s="213"/>
      <c r="I168" s="213"/>
      <c r="J168" s="213"/>
      <c r="K168" s="210"/>
    </row>
    <row r="169" spans="2:11" ht="18.75" customHeight="1">
      <c r="B169" s="220"/>
      <c r="C169" s="220"/>
      <c r="D169" s="220"/>
      <c r="E169" s="220"/>
      <c r="F169" s="220"/>
      <c r="G169" s="220"/>
      <c r="H169" s="220"/>
      <c r="I169" s="220"/>
      <c r="J169" s="220"/>
      <c r="K169" s="220"/>
    </row>
    <row r="170" spans="2:11" ht="7.5" customHeight="1">
      <c r="B170" s="202"/>
      <c r="C170" s="203"/>
      <c r="D170" s="203"/>
      <c r="E170" s="203"/>
      <c r="F170" s="203"/>
      <c r="G170" s="203"/>
      <c r="H170" s="203"/>
      <c r="I170" s="203"/>
      <c r="J170" s="203"/>
      <c r="K170" s="204"/>
    </row>
    <row r="171" spans="2:11" ht="45" customHeight="1">
      <c r="B171" s="205"/>
      <c r="C171" s="332" t="s">
        <v>815</v>
      </c>
      <c r="D171" s="332"/>
      <c r="E171" s="332"/>
      <c r="F171" s="332"/>
      <c r="G171" s="332"/>
      <c r="H171" s="332"/>
      <c r="I171" s="332"/>
      <c r="J171" s="332"/>
      <c r="K171" s="206"/>
    </row>
    <row r="172" spans="2:11" ht="17.25" customHeight="1">
      <c r="B172" s="205"/>
      <c r="C172" s="226" t="s">
        <v>743</v>
      </c>
      <c r="D172" s="226"/>
      <c r="E172" s="226"/>
      <c r="F172" s="226" t="s">
        <v>744</v>
      </c>
      <c r="G172" s="263"/>
      <c r="H172" s="264" t="s">
        <v>50</v>
      </c>
      <c r="I172" s="264" t="s">
        <v>53</v>
      </c>
      <c r="J172" s="226" t="s">
        <v>745</v>
      </c>
      <c r="K172" s="206"/>
    </row>
    <row r="173" spans="2:11" ht="17.25" customHeight="1">
      <c r="B173" s="207"/>
      <c r="C173" s="228" t="s">
        <v>746</v>
      </c>
      <c r="D173" s="228"/>
      <c r="E173" s="228"/>
      <c r="F173" s="229" t="s">
        <v>747</v>
      </c>
      <c r="G173" s="265"/>
      <c r="H173" s="266"/>
      <c r="I173" s="266"/>
      <c r="J173" s="228" t="s">
        <v>748</v>
      </c>
      <c r="K173" s="208"/>
    </row>
    <row r="174" spans="2:11" ht="5.25" customHeight="1">
      <c r="B174" s="234"/>
      <c r="C174" s="231"/>
      <c r="D174" s="231"/>
      <c r="E174" s="231"/>
      <c r="F174" s="231"/>
      <c r="G174" s="232"/>
      <c r="H174" s="231"/>
      <c r="I174" s="231"/>
      <c r="J174" s="231"/>
      <c r="K174" s="255"/>
    </row>
    <row r="175" spans="2:11" ht="15" customHeight="1">
      <c r="B175" s="234"/>
      <c r="C175" s="213" t="s">
        <v>752</v>
      </c>
      <c r="D175" s="213"/>
      <c r="E175" s="213"/>
      <c r="F175" s="233" t="s">
        <v>749</v>
      </c>
      <c r="G175" s="213"/>
      <c r="H175" s="213" t="s">
        <v>789</v>
      </c>
      <c r="I175" s="213" t="s">
        <v>751</v>
      </c>
      <c r="J175" s="213">
        <v>120</v>
      </c>
      <c r="K175" s="255"/>
    </row>
    <row r="176" spans="2:11" ht="15" customHeight="1">
      <c r="B176" s="234"/>
      <c r="C176" s="213" t="s">
        <v>798</v>
      </c>
      <c r="D176" s="213"/>
      <c r="E176" s="213"/>
      <c r="F176" s="233" t="s">
        <v>749</v>
      </c>
      <c r="G176" s="213"/>
      <c r="H176" s="213" t="s">
        <v>799</v>
      </c>
      <c r="I176" s="213" t="s">
        <v>751</v>
      </c>
      <c r="J176" s="213" t="s">
        <v>800</v>
      </c>
      <c r="K176" s="255"/>
    </row>
    <row r="177" spans="2:11" ht="15" customHeight="1">
      <c r="B177" s="234"/>
      <c r="C177" s="213" t="s">
        <v>697</v>
      </c>
      <c r="D177" s="213"/>
      <c r="E177" s="213"/>
      <c r="F177" s="233" t="s">
        <v>749</v>
      </c>
      <c r="G177" s="213"/>
      <c r="H177" s="213" t="s">
        <v>816</v>
      </c>
      <c r="I177" s="213" t="s">
        <v>751</v>
      </c>
      <c r="J177" s="213" t="s">
        <v>800</v>
      </c>
      <c r="K177" s="255"/>
    </row>
    <row r="178" spans="2:11" ht="15" customHeight="1">
      <c r="B178" s="234"/>
      <c r="C178" s="213" t="s">
        <v>754</v>
      </c>
      <c r="D178" s="213"/>
      <c r="E178" s="213"/>
      <c r="F178" s="233" t="s">
        <v>755</v>
      </c>
      <c r="G178" s="213"/>
      <c r="H178" s="213" t="s">
        <v>816</v>
      </c>
      <c r="I178" s="213" t="s">
        <v>751</v>
      </c>
      <c r="J178" s="213">
        <v>50</v>
      </c>
      <c r="K178" s="255"/>
    </row>
    <row r="179" spans="2:11" ht="15" customHeight="1">
      <c r="B179" s="234"/>
      <c r="C179" s="213" t="s">
        <v>757</v>
      </c>
      <c r="D179" s="213"/>
      <c r="E179" s="213"/>
      <c r="F179" s="233" t="s">
        <v>749</v>
      </c>
      <c r="G179" s="213"/>
      <c r="H179" s="213" t="s">
        <v>816</v>
      </c>
      <c r="I179" s="213" t="s">
        <v>759</v>
      </c>
      <c r="J179" s="213"/>
      <c r="K179" s="255"/>
    </row>
    <row r="180" spans="2:11" ht="15" customHeight="1">
      <c r="B180" s="234"/>
      <c r="C180" s="213" t="s">
        <v>768</v>
      </c>
      <c r="D180" s="213"/>
      <c r="E180" s="213"/>
      <c r="F180" s="233" t="s">
        <v>755</v>
      </c>
      <c r="G180" s="213"/>
      <c r="H180" s="213" t="s">
        <v>816</v>
      </c>
      <c r="I180" s="213" t="s">
        <v>751</v>
      </c>
      <c r="J180" s="213">
        <v>50</v>
      </c>
      <c r="K180" s="255"/>
    </row>
    <row r="181" spans="2:11" ht="15" customHeight="1">
      <c r="B181" s="234"/>
      <c r="C181" s="213" t="s">
        <v>776</v>
      </c>
      <c r="D181" s="213"/>
      <c r="E181" s="213"/>
      <c r="F181" s="233" t="s">
        <v>755</v>
      </c>
      <c r="G181" s="213"/>
      <c r="H181" s="213" t="s">
        <v>816</v>
      </c>
      <c r="I181" s="213" t="s">
        <v>751</v>
      </c>
      <c r="J181" s="213">
        <v>50</v>
      </c>
      <c r="K181" s="255"/>
    </row>
    <row r="182" spans="2:11" ht="15" customHeight="1">
      <c r="B182" s="234"/>
      <c r="C182" s="213" t="s">
        <v>774</v>
      </c>
      <c r="D182" s="213"/>
      <c r="E182" s="213"/>
      <c r="F182" s="233" t="s">
        <v>755</v>
      </c>
      <c r="G182" s="213"/>
      <c r="H182" s="213" t="s">
        <v>816</v>
      </c>
      <c r="I182" s="213" t="s">
        <v>751</v>
      </c>
      <c r="J182" s="213">
        <v>50</v>
      </c>
      <c r="K182" s="255"/>
    </row>
    <row r="183" spans="2:11" ht="15" customHeight="1">
      <c r="B183" s="234"/>
      <c r="C183" s="213" t="s">
        <v>89</v>
      </c>
      <c r="D183" s="213"/>
      <c r="E183" s="213"/>
      <c r="F183" s="233" t="s">
        <v>749</v>
      </c>
      <c r="G183" s="213"/>
      <c r="H183" s="213" t="s">
        <v>817</v>
      </c>
      <c r="I183" s="213" t="s">
        <v>818</v>
      </c>
      <c r="J183" s="213"/>
      <c r="K183" s="255"/>
    </row>
    <row r="184" spans="2:11" ht="15" customHeight="1">
      <c r="B184" s="234"/>
      <c r="C184" s="213" t="s">
        <v>53</v>
      </c>
      <c r="D184" s="213"/>
      <c r="E184" s="213"/>
      <c r="F184" s="233" t="s">
        <v>749</v>
      </c>
      <c r="G184" s="213"/>
      <c r="H184" s="213" t="s">
        <v>819</v>
      </c>
      <c r="I184" s="213" t="s">
        <v>820</v>
      </c>
      <c r="J184" s="213">
        <v>1</v>
      </c>
      <c r="K184" s="255"/>
    </row>
    <row r="185" spans="2:11" ht="15" customHeight="1">
      <c r="B185" s="234"/>
      <c r="C185" s="213" t="s">
        <v>49</v>
      </c>
      <c r="D185" s="213"/>
      <c r="E185" s="213"/>
      <c r="F185" s="233" t="s">
        <v>749</v>
      </c>
      <c r="G185" s="213"/>
      <c r="H185" s="213" t="s">
        <v>821</v>
      </c>
      <c r="I185" s="213" t="s">
        <v>751</v>
      </c>
      <c r="J185" s="213">
        <v>20</v>
      </c>
      <c r="K185" s="255"/>
    </row>
    <row r="186" spans="2:11" ht="15" customHeight="1">
      <c r="B186" s="234"/>
      <c r="C186" s="213" t="s">
        <v>50</v>
      </c>
      <c r="D186" s="213"/>
      <c r="E186" s="213"/>
      <c r="F186" s="233" t="s">
        <v>749</v>
      </c>
      <c r="G186" s="213"/>
      <c r="H186" s="213" t="s">
        <v>822</v>
      </c>
      <c r="I186" s="213" t="s">
        <v>751</v>
      </c>
      <c r="J186" s="213">
        <v>255</v>
      </c>
      <c r="K186" s="255"/>
    </row>
    <row r="187" spans="2:11" ht="15" customHeight="1">
      <c r="B187" s="234"/>
      <c r="C187" s="213" t="s">
        <v>90</v>
      </c>
      <c r="D187" s="213"/>
      <c r="E187" s="213"/>
      <c r="F187" s="233" t="s">
        <v>749</v>
      </c>
      <c r="G187" s="213"/>
      <c r="H187" s="213" t="s">
        <v>713</v>
      </c>
      <c r="I187" s="213" t="s">
        <v>751</v>
      </c>
      <c r="J187" s="213">
        <v>10</v>
      </c>
      <c r="K187" s="255"/>
    </row>
    <row r="188" spans="2:11" ht="15" customHeight="1">
      <c r="B188" s="234"/>
      <c r="C188" s="213" t="s">
        <v>91</v>
      </c>
      <c r="D188" s="213"/>
      <c r="E188" s="213"/>
      <c r="F188" s="233" t="s">
        <v>749</v>
      </c>
      <c r="G188" s="213"/>
      <c r="H188" s="213" t="s">
        <v>823</v>
      </c>
      <c r="I188" s="213" t="s">
        <v>784</v>
      </c>
      <c r="J188" s="213"/>
      <c r="K188" s="255"/>
    </row>
    <row r="189" spans="2:11" ht="15" customHeight="1">
      <c r="B189" s="234"/>
      <c r="C189" s="213" t="s">
        <v>824</v>
      </c>
      <c r="D189" s="213"/>
      <c r="E189" s="213"/>
      <c r="F189" s="233" t="s">
        <v>749</v>
      </c>
      <c r="G189" s="213"/>
      <c r="H189" s="213" t="s">
        <v>825</v>
      </c>
      <c r="I189" s="213" t="s">
        <v>784</v>
      </c>
      <c r="J189" s="213"/>
      <c r="K189" s="255"/>
    </row>
    <row r="190" spans="2:11" ht="15" customHeight="1">
      <c r="B190" s="234"/>
      <c r="C190" s="213" t="s">
        <v>813</v>
      </c>
      <c r="D190" s="213"/>
      <c r="E190" s="213"/>
      <c r="F190" s="233" t="s">
        <v>749</v>
      </c>
      <c r="G190" s="213"/>
      <c r="H190" s="213" t="s">
        <v>826</v>
      </c>
      <c r="I190" s="213" t="s">
        <v>784</v>
      </c>
      <c r="J190" s="213"/>
      <c r="K190" s="255"/>
    </row>
    <row r="191" spans="2:11" ht="15" customHeight="1">
      <c r="B191" s="234"/>
      <c r="C191" s="213" t="s">
        <v>93</v>
      </c>
      <c r="D191" s="213"/>
      <c r="E191" s="213"/>
      <c r="F191" s="233" t="s">
        <v>755</v>
      </c>
      <c r="G191" s="213"/>
      <c r="H191" s="213" t="s">
        <v>827</v>
      </c>
      <c r="I191" s="213" t="s">
        <v>751</v>
      </c>
      <c r="J191" s="213">
        <v>50</v>
      </c>
      <c r="K191" s="255"/>
    </row>
    <row r="192" spans="2:11" ht="15" customHeight="1">
      <c r="B192" s="234"/>
      <c r="C192" s="213" t="s">
        <v>828</v>
      </c>
      <c r="D192" s="213"/>
      <c r="E192" s="213"/>
      <c r="F192" s="233" t="s">
        <v>755</v>
      </c>
      <c r="G192" s="213"/>
      <c r="H192" s="213" t="s">
        <v>829</v>
      </c>
      <c r="I192" s="213" t="s">
        <v>830</v>
      </c>
      <c r="J192" s="213"/>
      <c r="K192" s="255"/>
    </row>
    <row r="193" spans="2:11" ht="15" customHeight="1">
      <c r="B193" s="234"/>
      <c r="C193" s="213" t="s">
        <v>831</v>
      </c>
      <c r="D193" s="213"/>
      <c r="E193" s="213"/>
      <c r="F193" s="233" t="s">
        <v>755</v>
      </c>
      <c r="G193" s="213"/>
      <c r="H193" s="213" t="s">
        <v>832</v>
      </c>
      <c r="I193" s="213" t="s">
        <v>830</v>
      </c>
      <c r="J193" s="213"/>
      <c r="K193" s="255"/>
    </row>
    <row r="194" spans="2:11" ht="15" customHeight="1">
      <c r="B194" s="234"/>
      <c r="C194" s="213" t="s">
        <v>833</v>
      </c>
      <c r="D194" s="213"/>
      <c r="E194" s="213"/>
      <c r="F194" s="233" t="s">
        <v>755</v>
      </c>
      <c r="G194" s="213"/>
      <c r="H194" s="213" t="s">
        <v>834</v>
      </c>
      <c r="I194" s="213" t="s">
        <v>830</v>
      </c>
      <c r="J194" s="213"/>
      <c r="K194" s="255"/>
    </row>
    <row r="195" spans="2:11" ht="15" customHeight="1">
      <c r="B195" s="234"/>
      <c r="C195" s="267" t="s">
        <v>835</v>
      </c>
      <c r="D195" s="213"/>
      <c r="E195" s="213"/>
      <c r="F195" s="233" t="s">
        <v>755</v>
      </c>
      <c r="G195" s="213"/>
      <c r="H195" s="213" t="s">
        <v>836</v>
      </c>
      <c r="I195" s="213" t="s">
        <v>837</v>
      </c>
      <c r="J195" s="268" t="s">
        <v>838</v>
      </c>
      <c r="K195" s="255"/>
    </row>
    <row r="196" spans="2:11" ht="15" customHeight="1">
      <c r="B196" s="234"/>
      <c r="C196" s="219" t="s">
        <v>38</v>
      </c>
      <c r="D196" s="213"/>
      <c r="E196" s="213"/>
      <c r="F196" s="233" t="s">
        <v>749</v>
      </c>
      <c r="G196" s="213"/>
      <c r="H196" s="210" t="s">
        <v>839</v>
      </c>
      <c r="I196" s="213" t="s">
        <v>840</v>
      </c>
      <c r="J196" s="213"/>
      <c r="K196" s="255"/>
    </row>
    <row r="197" spans="2:11" ht="15" customHeight="1">
      <c r="B197" s="234"/>
      <c r="C197" s="219" t="s">
        <v>841</v>
      </c>
      <c r="D197" s="213"/>
      <c r="E197" s="213"/>
      <c r="F197" s="233" t="s">
        <v>749</v>
      </c>
      <c r="G197" s="213"/>
      <c r="H197" s="213" t="s">
        <v>842</v>
      </c>
      <c r="I197" s="213" t="s">
        <v>784</v>
      </c>
      <c r="J197" s="213"/>
      <c r="K197" s="255"/>
    </row>
    <row r="198" spans="2:11" ht="15" customHeight="1">
      <c r="B198" s="234"/>
      <c r="C198" s="219" t="s">
        <v>843</v>
      </c>
      <c r="D198" s="213"/>
      <c r="E198" s="213"/>
      <c r="F198" s="233" t="s">
        <v>749</v>
      </c>
      <c r="G198" s="213"/>
      <c r="H198" s="213" t="s">
        <v>844</v>
      </c>
      <c r="I198" s="213" t="s">
        <v>784</v>
      </c>
      <c r="J198" s="213"/>
      <c r="K198" s="255"/>
    </row>
    <row r="199" spans="2:11" ht="15" customHeight="1">
      <c r="B199" s="234"/>
      <c r="C199" s="219" t="s">
        <v>845</v>
      </c>
      <c r="D199" s="213"/>
      <c r="E199" s="213"/>
      <c r="F199" s="233" t="s">
        <v>755</v>
      </c>
      <c r="G199" s="213"/>
      <c r="H199" s="213" t="s">
        <v>846</v>
      </c>
      <c r="I199" s="213" t="s">
        <v>784</v>
      </c>
      <c r="J199" s="213"/>
      <c r="K199" s="255"/>
    </row>
    <row r="200" spans="2:11" ht="15" customHeight="1">
      <c r="B200" s="261"/>
      <c r="C200" s="269"/>
      <c r="D200" s="243"/>
      <c r="E200" s="243"/>
      <c r="F200" s="243"/>
      <c r="G200" s="243"/>
      <c r="H200" s="243"/>
      <c r="I200" s="243"/>
      <c r="J200" s="243"/>
      <c r="K200" s="262"/>
    </row>
    <row r="201" spans="2:11" ht="18.75" customHeight="1">
      <c r="B201" s="210"/>
      <c r="C201" s="213"/>
      <c r="D201" s="213"/>
      <c r="E201" s="213"/>
      <c r="F201" s="233"/>
      <c r="G201" s="213"/>
      <c r="H201" s="213"/>
      <c r="I201" s="213"/>
      <c r="J201" s="213"/>
      <c r="K201" s="210"/>
    </row>
    <row r="202" spans="2:11" ht="18.75" customHeight="1">
      <c r="B202" s="220"/>
      <c r="C202" s="220"/>
      <c r="D202" s="220"/>
      <c r="E202" s="220"/>
      <c r="F202" s="220"/>
      <c r="G202" s="220"/>
      <c r="H202" s="220"/>
      <c r="I202" s="220"/>
      <c r="J202" s="220"/>
      <c r="K202" s="220"/>
    </row>
    <row r="203" spans="2:11" ht="12">
      <c r="B203" s="202"/>
      <c r="C203" s="203"/>
      <c r="D203" s="203"/>
      <c r="E203" s="203"/>
      <c r="F203" s="203"/>
      <c r="G203" s="203"/>
      <c r="H203" s="203"/>
      <c r="I203" s="203"/>
      <c r="J203" s="203"/>
      <c r="K203" s="204"/>
    </row>
    <row r="204" spans="2:11" ht="21" customHeight="1">
      <c r="B204" s="205"/>
      <c r="C204" s="332" t="s">
        <v>847</v>
      </c>
      <c r="D204" s="332"/>
      <c r="E204" s="332"/>
      <c r="F204" s="332"/>
      <c r="G204" s="332"/>
      <c r="H204" s="332"/>
      <c r="I204" s="332"/>
      <c r="J204" s="332"/>
      <c r="K204" s="206"/>
    </row>
    <row r="205" spans="2:11" ht="25.5" customHeight="1">
      <c r="B205" s="205"/>
      <c r="C205" s="270" t="s">
        <v>848</v>
      </c>
      <c r="D205" s="270"/>
      <c r="E205" s="270"/>
      <c r="F205" s="270" t="s">
        <v>849</v>
      </c>
      <c r="G205" s="271"/>
      <c r="H205" s="330" t="s">
        <v>850</v>
      </c>
      <c r="I205" s="330"/>
      <c r="J205" s="330"/>
      <c r="K205" s="206"/>
    </row>
    <row r="206" spans="2:11" ht="5.25" customHeight="1">
      <c r="B206" s="234"/>
      <c r="C206" s="231"/>
      <c r="D206" s="231"/>
      <c r="E206" s="231"/>
      <c r="F206" s="231"/>
      <c r="G206" s="213"/>
      <c r="H206" s="231"/>
      <c r="I206" s="231"/>
      <c r="J206" s="231"/>
      <c r="K206" s="255"/>
    </row>
    <row r="207" spans="2:11" ht="15" customHeight="1">
      <c r="B207" s="234"/>
      <c r="C207" s="213" t="s">
        <v>840</v>
      </c>
      <c r="D207" s="213"/>
      <c r="E207" s="213"/>
      <c r="F207" s="233" t="s">
        <v>39</v>
      </c>
      <c r="G207" s="213"/>
      <c r="H207" s="331" t="s">
        <v>851</v>
      </c>
      <c r="I207" s="331"/>
      <c r="J207" s="331"/>
      <c r="K207" s="255"/>
    </row>
    <row r="208" spans="2:11" ht="15" customHeight="1">
      <c r="B208" s="234"/>
      <c r="C208" s="240"/>
      <c r="D208" s="213"/>
      <c r="E208" s="213"/>
      <c r="F208" s="233" t="s">
        <v>40</v>
      </c>
      <c r="G208" s="213"/>
      <c r="H208" s="331" t="s">
        <v>852</v>
      </c>
      <c r="I208" s="331"/>
      <c r="J208" s="331"/>
      <c r="K208" s="255"/>
    </row>
    <row r="209" spans="2:11" ht="15" customHeight="1">
      <c r="B209" s="234"/>
      <c r="C209" s="240"/>
      <c r="D209" s="213"/>
      <c r="E209" s="213"/>
      <c r="F209" s="233" t="s">
        <v>43</v>
      </c>
      <c r="G209" s="213"/>
      <c r="H209" s="331" t="s">
        <v>853</v>
      </c>
      <c r="I209" s="331"/>
      <c r="J209" s="331"/>
      <c r="K209" s="255"/>
    </row>
    <row r="210" spans="2:11" ht="15" customHeight="1">
      <c r="B210" s="234"/>
      <c r="C210" s="213"/>
      <c r="D210" s="213"/>
      <c r="E210" s="213"/>
      <c r="F210" s="233" t="s">
        <v>41</v>
      </c>
      <c r="G210" s="213"/>
      <c r="H210" s="331" t="s">
        <v>854</v>
      </c>
      <c r="I210" s="331"/>
      <c r="J210" s="331"/>
      <c r="K210" s="255"/>
    </row>
    <row r="211" spans="2:11" ht="15" customHeight="1">
      <c r="B211" s="234"/>
      <c r="C211" s="213"/>
      <c r="D211" s="213"/>
      <c r="E211" s="213"/>
      <c r="F211" s="233" t="s">
        <v>42</v>
      </c>
      <c r="G211" s="213"/>
      <c r="H211" s="331" t="s">
        <v>855</v>
      </c>
      <c r="I211" s="331"/>
      <c r="J211" s="331"/>
      <c r="K211" s="255"/>
    </row>
    <row r="212" spans="2:11" ht="15" customHeight="1">
      <c r="B212" s="234"/>
      <c r="C212" s="213"/>
      <c r="D212" s="213"/>
      <c r="E212" s="213"/>
      <c r="F212" s="233"/>
      <c r="G212" s="213"/>
      <c r="H212" s="213"/>
      <c r="I212" s="213"/>
      <c r="J212" s="213"/>
      <c r="K212" s="255"/>
    </row>
    <row r="213" spans="2:11" ht="15" customHeight="1">
      <c r="B213" s="234"/>
      <c r="C213" s="213" t="s">
        <v>796</v>
      </c>
      <c r="D213" s="213"/>
      <c r="E213" s="213"/>
      <c r="F213" s="233" t="s">
        <v>74</v>
      </c>
      <c r="G213" s="213"/>
      <c r="H213" s="331" t="s">
        <v>856</v>
      </c>
      <c r="I213" s="331"/>
      <c r="J213" s="331"/>
      <c r="K213" s="255"/>
    </row>
    <row r="214" spans="2:11" ht="15" customHeight="1">
      <c r="B214" s="234"/>
      <c r="C214" s="240"/>
      <c r="D214" s="213"/>
      <c r="E214" s="213"/>
      <c r="F214" s="233" t="s">
        <v>693</v>
      </c>
      <c r="G214" s="213"/>
      <c r="H214" s="331" t="s">
        <v>694</v>
      </c>
      <c r="I214" s="331"/>
      <c r="J214" s="331"/>
      <c r="K214" s="255"/>
    </row>
    <row r="215" spans="2:11" ht="15" customHeight="1">
      <c r="B215" s="234"/>
      <c r="C215" s="213"/>
      <c r="D215" s="213"/>
      <c r="E215" s="213"/>
      <c r="F215" s="233" t="s">
        <v>691</v>
      </c>
      <c r="G215" s="213"/>
      <c r="H215" s="331" t="s">
        <v>857</v>
      </c>
      <c r="I215" s="331"/>
      <c r="J215" s="331"/>
      <c r="K215" s="255"/>
    </row>
    <row r="216" spans="2:11" ht="15" customHeight="1">
      <c r="B216" s="272"/>
      <c r="C216" s="240"/>
      <c r="D216" s="240"/>
      <c r="E216" s="240"/>
      <c r="F216" s="233" t="s">
        <v>695</v>
      </c>
      <c r="G216" s="219"/>
      <c r="H216" s="329" t="s">
        <v>696</v>
      </c>
      <c r="I216" s="329"/>
      <c r="J216" s="329"/>
      <c r="K216" s="273"/>
    </row>
    <row r="217" spans="2:11" ht="15" customHeight="1">
      <c r="B217" s="272"/>
      <c r="C217" s="240"/>
      <c r="D217" s="240"/>
      <c r="E217" s="240"/>
      <c r="F217" s="233" t="s">
        <v>408</v>
      </c>
      <c r="G217" s="219"/>
      <c r="H217" s="329" t="s">
        <v>858</v>
      </c>
      <c r="I217" s="329"/>
      <c r="J217" s="329"/>
      <c r="K217" s="273"/>
    </row>
    <row r="218" spans="2:11" ht="15" customHeight="1">
      <c r="B218" s="272"/>
      <c r="C218" s="240"/>
      <c r="D218" s="240"/>
      <c r="E218" s="240"/>
      <c r="F218" s="274"/>
      <c r="G218" s="219"/>
      <c r="H218" s="275"/>
      <c r="I218" s="275"/>
      <c r="J218" s="275"/>
      <c r="K218" s="273"/>
    </row>
    <row r="219" spans="2:11" ht="15" customHeight="1">
      <c r="B219" s="272"/>
      <c r="C219" s="213" t="s">
        <v>820</v>
      </c>
      <c r="D219" s="240"/>
      <c r="E219" s="240"/>
      <c r="F219" s="233">
        <v>1</v>
      </c>
      <c r="G219" s="219"/>
      <c r="H219" s="329" t="s">
        <v>859</v>
      </c>
      <c r="I219" s="329"/>
      <c r="J219" s="329"/>
      <c r="K219" s="273"/>
    </row>
    <row r="220" spans="2:11" ht="15" customHeight="1">
      <c r="B220" s="272"/>
      <c r="C220" s="240"/>
      <c r="D220" s="240"/>
      <c r="E220" s="240"/>
      <c r="F220" s="233">
        <v>2</v>
      </c>
      <c r="G220" s="219"/>
      <c r="H220" s="329" t="s">
        <v>860</v>
      </c>
      <c r="I220" s="329"/>
      <c r="J220" s="329"/>
      <c r="K220" s="273"/>
    </row>
    <row r="221" spans="2:11" ht="15" customHeight="1">
      <c r="B221" s="272"/>
      <c r="C221" s="240"/>
      <c r="D221" s="240"/>
      <c r="E221" s="240"/>
      <c r="F221" s="233">
        <v>3</v>
      </c>
      <c r="G221" s="219"/>
      <c r="H221" s="329" t="s">
        <v>861</v>
      </c>
      <c r="I221" s="329"/>
      <c r="J221" s="329"/>
      <c r="K221" s="273"/>
    </row>
    <row r="222" spans="2:11" ht="15" customHeight="1">
      <c r="B222" s="272"/>
      <c r="C222" s="240"/>
      <c r="D222" s="240"/>
      <c r="E222" s="240"/>
      <c r="F222" s="233">
        <v>4</v>
      </c>
      <c r="G222" s="219"/>
      <c r="H222" s="329" t="s">
        <v>862</v>
      </c>
      <c r="I222" s="329"/>
      <c r="J222" s="329"/>
      <c r="K222" s="273"/>
    </row>
    <row r="223" spans="2:11" ht="12.75" customHeight="1">
      <c r="B223" s="276"/>
      <c r="C223" s="277"/>
      <c r="D223" s="277"/>
      <c r="E223" s="277"/>
      <c r="F223" s="277"/>
      <c r="G223" s="277"/>
      <c r="H223" s="277"/>
      <c r="I223" s="277"/>
      <c r="J223" s="277"/>
      <c r="K223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D15:J15"/>
    <mergeCell ref="C3:J3"/>
    <mergeCell ref="C9:J9"/>
    <mergeCell ref="D10:J10"/>
    <mergeCell ref="C4:J4"/>
    <mergeCell ref="C6:J6"/>
    <mergeCell ref="C7:J7"/>
    <mergeCell ref="D11:J11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G41:J41"/>
    <mergeCell ref="G42:J42"/>
    <mergeCell ref="G40:J40"/>
    <mergeCell ref="D30:J30"/>
    <mergeCell ref="D28:J28"/>
    <mergeCell ref="D31:J31"/>
    <mergeCell ref="D33:J33"/>
    <mergeCell ref="G39:J39"/>
    <mergeCell ref="D34:J34"/>
    <mergeCell ref="D35:J35"/>
    <mergeCell ref="G36:J36"/>
    <mergeCell ref="G37:J37"/>
    <mergeCell ref="G38:J38"/>
    <mergeCell ref="G45:J45"/>
    <mergeCell ref="D47:J47"/>
    <mergeCell ref="E48:J48"/>
    <mergeCell ref="G44:J44"/>
    <mergeCell ref="G43:J43"/>
    <mergeCell ref="C54:J54"/>
    <mergeCell ref="C52:J52"/>
    <mergeCell ref="D51:J51"/>
    <mergeCell ref="E50:J50"/>
    <mergeCell ref="E49:J49"/>
    <mergeCell ref="D61:J61"/>
    <mergeCell ref="D60:J60"/>
    <mergeCell ref="D59:J59"/>
    <mergeCell ref="D58:J58"/>
    <mergeCell ref="C55:J55"/>
    <mergeCell ref="C57:J57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C204:J204"/>
    <mergeCell ref="C171:J171"/>
    <mergeCell ref="C147:J147"/>
    <mergeCell ref="C122:J122"/>
    <mergeCell ref="C102:J102"/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SO 01 - Oprava GPK</vt:lpstr>
      <vt:lpstr>Pokyny pro vyplnění</vt:lpstr>
      <vt:lpstr>'Rekapitulace zakázky'!Názvy_tisku</vt:lpstr>
      <vt:lpstr>'SO 01 - Oprava GPK'!Názvy_tisku</vt:lpstr>
      <vt:lpstr>'Rekapitulace zakázky'!Oblast_tisku</vt:lpstr>
      <vt:lpstr>'SO 01 - Oprava GPK'!Oblast_tisku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2019-03-29T06:10:29Z</dcterms:created>
  <dcterms:modified xsi:type="dcterms:W3CDTF">2019-03-29T06:11:05Z</dcterms:modified>
</cp:coreProperties>
</file>